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565"/>
  </bookViews>
  <sheets>
    <sheet name="Лист1" sheetId="1" r:id="rId1"/>
  </sheets>
  <definedNames>
    <definedName name="_xlnm.Print_Area" localSheetId="0">Лист1!$A$1:$T$17</definedName>
  </definedNames>
  <calcPr calcId="145621"/>
</workbook>
</file>

<file path=xl/calcChain.xml><?xml version="1.0" encoding="utf-8"?>
<calcChain xmlns="http://schemas.openxmlformats.org/spreadsheetml/2006/main">
  <c r="L21" i="1" l="1"/>
  <c r="K21" i="1"/>
  <c r="E13" i="1" l="1"/>
  <c r="E19" i="1" s="1"/>
  <c r="G13" i="1"/>
  <c r="G19" i="1" s="1"/>
  <c r="D7" i="1"/>
  <c r="D13" i="1" s="1"/>
  <c r="D19" i="1" s="1"/>
  <c r="F7" i="1"/>
  <c r="F13" i="1" s="1"/>
  <c r="F19" i="1" s="1"/>
  <c r="G7" i="1"/>
  <c r="H7" i="1"/>
  <c r="H13" i="1" s="1"/>
  <c r="H19" i="1" s="1"/>
  <c r="C13" i="1"/>
  <c r="C19" i="1" s="1"/>
  <c r="C14" i="1" l="1"/>
  <c r="K15" i="1"/>
  <c r="K7" i="1"/>
  <c r="Q7" i="1"/>
  <c r="Q15" i="1"/>
  <c r="K23" i="1" l="1"/>
  <c r="K13" i="1"/>
  <c r="K25" i="1" s="1"/>
  <c r="Q13" i="1"/>
  <c r="Q11" i="1"/>
  <c r="Q19" i="1"/>
  <c r="K14" i="1"/>
  <c r="E16" i="1"/>
  <c r="H14" i="1" l="1"/>
  <c r="H16" i="1"/>
  <c r="Q14" i="1" l="1"/>
  <c r="D16" i="1"/>
  <c r="D14" i="1" l="1"/>
  <c r="O19" i="1" l="1"/>
  <c r="P19" i="1"/>
  <c r="E14" i="1" l="1"/>
  <c r="L15" i="1"/>
  <c r="M15" i="1"/>
  <c r="N15" i="1"/>
  <c r="R15" i="1"/>
  <c r="S15" i="1"/>
  <c r="T15" i="1"/>
  <c r="C16" i="1"/>
  <c r="F16" i="1"/>
  <c r="G16" i="1"/>
  <c r="R7" i="1"/>
  <c r="R11" i="1" l="1"/>
  <c r="R13" i="1"/>
  <c r="R19" i="1"/>
  <c r="F14" i="1"/>
  <c r="R14" i="1" l="1"/>
  <c r="L7" i="1"/>
  <c r="M7" i="1"/>
  <c r="N7" i="1"/>
  <c r="G14" i="1"/>
  <c r="M11" i="1" l="1"/>
  <c r="M13" i="1"/>
  <c r="N11" i="1"/>
  <c r="N13" i="1" s="1"/>
  <c r="L23" i="1"/>
  <c r="L13" i="1"/>
  <c r="L25" i="1" s="1"/>
  <c r="M19" i="1"/>
  <c r="N19" i="1"/>
  <c r="M14" i="1" l="1"/>
  <c r="L14" i="1"/>
  <c r="L19" i="1"/>
  <c r="N14" i="1"/>
  <c r="K19" i="1"/>
  <c r="T7" i="1"/>
  <c r="S7" i="1"/>
  <c r="S11" i="1" l="1"/>
  <c r="S13" i="1"/>
  <c r="T11" i="1"/>
  <c r="T13" i="1"/>
  <c r="S19" i="1"/>
  <c r="T14" i="1" l="1"/>
  <c r="T19" i="1"/>
  <c r="S14" i="1"/>
</calcChain>
</file>

<file path=xl/sharedStrings.xml><?xml version="1.0" encoding="utf-8"?>
<sst xmlns="http://schemas.openxmlformats.org/spreadsheetml/2006/main" count="81" uniqueCount="42">
  <si>
    <t>тыс. рублей</t>
  </si>
  <si>
    <t>Наименование</t>
  </si>
  <si>
    <t xml:space="preserve">Очередной год </t>
  </si>
  <si>
    <t>Первый год планового периода</t>
  </si>
  <si>
    <t>Второй год планового периода</t>
  </si>
  <si>
    <t>оценка</t>
  </si>
  <si>
    <t>Продолжение</t>
  </si>
  <si>
    <t>1.1</t>
  </si>
  <si>
    <t>1.2</t>
  </si>
  <si>
    <t>1.2.1</t>
  </si>
  <si>
    <t>2</t>
  </si>
  <si>
    <t>2.1</t>
  </si>
  <si>
    <t>3</t>
  </si>
  <si>
    <t>Налоговые и неналоговые доходы</t>
  </si>
  <si>
    <t>Безвозмездные поступления, из них</t>
  </si>
  <si>
    <t>за счет целевых средств областного бюджета</t>
  </si>
  <si>
    <t>Дефицит/профицит</t>
  </si>
  <si>
    <t>№
п/п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</si>
  <si>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</si>
  <si>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</si>
  <si>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</si>
  <si>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</si>
  <si>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</si>
  <si>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</si>
  <si>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</si>
  <si>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</si>
  <si>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</si>
  <si>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</si>
  <si>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* С учетом возврата остатков целевых субсидий.</t>
  </si>
  <si>
    <t>2035</t>
  </si>
  <si>
    <t xml:space="preserve"> Дефицит/профицит</t>
  </si>
  <si>
    <t xml:space="preserve">Приложение №1
к бюджетному прогнозу 
городского округа город Воронеж 
на долгосрочный период до 2035 года
</t>
  </si>
  <si>
    <t>Прогноз основных характеристик бюджета городского округа город Воронеж 
на период до 2035 года</t>
  </si>
  <si>
    <t xml:space="preserve"> Доходы, всего, в том числе</t>
  </si>
  <si>
    <t xml:space="preserve"> Расходы, всего, из них</t>
  </si>
  <si>
    <t xml:space="preserve">план </t>
  </si>
  <si>
    <t>29 167 700*</t>
  </si>
  <si>
    <t xml:space="preserve">
Руководитель управления 
финансово-бюджетной политики</t>
  </si>
  <si>
    <t>Е.В. Муромцева</t>
  </si>
  <si>
    <t>Отчетный 2023 год</t>
  </si>
  <si>
    <t>Текущий 2024 год</t>
  </si>
  <si>
    <t>31 966 498*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</si>
</sst>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wrapText="1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3" fontId="4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 vertical="top"/>
    </xf>
    <xf numFmtId="49" fontId="2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7" fillId="0" borderId="0" xfId="0" applyFont="1" applyAlignment="1"/>
    <xf numFmtId="0" fontId="0" fillId="0" borderId="0" xfId="0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7" fillId="0" borderId="0" xfId="0" applyFont="1" applyAlignment="1"/>
    <xf numFmtId="49" fontId="2" fillId="3" borderId="2" xfId="0" applyNumberFormat="1" applyFont="1" applyFill="1" applyBorder="1" applyAlignment="1">
      <alignment horizontal="center" vertical="top"/>
    </xf>
    <xf numFmtId="164" fontId="3" fillId="3" borderId="2" xfId="0" applyNumberFormat="1" applyFont="1" applyFill="1" applyBorder="1" applyAlignment="1">
      <alignment vertical="top" wrapText="1"/>
    </xf>
    <xf numFmtId="3" fontId="4" fillId="3" borderId="2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/>
    <xf numFmtId="49" fontId="4" fillId="3" borderId="2" xfId="0" applyNumberFormat="1" applyFont="1" applyFill="1" applyBorder="1" applyAlignment="1">
      <alignment horizontal="center" vertical="top"/>
    </xf>
    <xf numFmtId="3" fontId="4" fillId="2" borderId="2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5" fillId="0" borderId="0" xfId="0" applyNumberFormat="1" applyFont="1" applyFill="1" applyAlignment="1">
      <alignment wrapText="1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view="pageBreakPreview" zoomScaleNormal="90" zoomScaleSheetLayoutView="100" workbookViewId="0">
      <pane xSplit="2" ySplit="5" topLeftCell="C6" activePane="bottomRight" state="frozen"/>
      <selection pane="topRight" activeCell="B1" sqref="B1"/>
      <selection pane="bottomLeft" activeCell="A7" sqref="A7"/>
      <selection pane="bottomRight" activeCell="C2" sqref="C2:F2"/>
    </sheetView>
  </sheetViews>
  <sheetFormatPr defaultRowHeight="15.75" outlineLevelCol="1" x14ac:dyDescent="0.25"/>
  <cols>
    <col min="1" max="1" width="6" style="2" customWidth="1"/>
    <col min="2" max="2" width="40.85546875" style="2" customWidth="1"/>
    <col min="3" max="4" width="14.28515625" style="1" customWidth="1"/>
    <col min="5" max="5" width="13" style="1" customWidth="1"/>
    <col min="6" max="6" width="13.28515625" style="1" customWidth="1" outlineLevel="1"/>
    <col min="7" max="8" width="15.5703125" style="1" customWidth="1" outlineLevel="1"/>
    <col min="9" max="9" width="7.140625" style="10" customWidth="1" outlineLevel="1"/>
    <col min="10" max="10" width="39.85546875" style="10" customWidth="1" outlineLevel="1"/>
    <col min="11" max="11" width="22" style="1" customWidth="1" outlineLevel="1"/>
    <col min="12" max="13" width="21" style="1" customWidth="1" outlineLevel="1"/>
    <col min="14" max="14" width="19.7109375" style="1" customWidth="1" outlineLevel="1"/>
    <col min="15" max="15" width="7.140625" style="10" customWidth="1" outlineLevel="1"/>
    <col min="16" max="16" width="37.28515625" style="10" customWidth="1" outlineLevel="1"/>
    <col min="17" max="17" width="22.5703125" style="10" customWidth="1" outlineLevel="1"/>
    <col min="18" max="18" width="21.5703125" style="10" customWidth="1" outlineLevel="1"/>
    <col min="19" max="19" width="20.85546875" style="1" customWidth="1" outlineLevel="1"/>
    <col min="20" max="20" width="21.42578125" style="1" customWidth="1" outlineLevel="1"/>
    <col min="21" max="16384" width="9.140625" style="2"/>
  </cols>
  <sheetData>
    <row r="1" spans="1:20" ht="135.75" customHeight="1" x14ac:dyDescent="0.25">
      <c r="C1" s="3"/>
      <c r="D1" s="3"/>
      <c r="E1" s="3"/>
      <c r="F1" s="49" t="s">
        <v>31</v>
      </c>
      <c r="G1" s="50"/>
      <c r="H1" s="50"/>
      <c r="I1" s="13"/>
      <c r="J1" s="13"/>
      <c r="K1" s="3"/>
      <c r="L1" s="59" t="s">
        <v>6</v>
      </c>
      <c r="M1" s="60"/>
      <c r="N1" s="60"/>
      <c r="O1" s="14"/>
      <c r="P1" s="14"/>
      <c r="Q1" s="31"/>
      <c r="R1" s="22"/>
      <c r="S1" s="64" t="s">
        <v>6</v>
      </c>
      <c r="T1" s="65"/>
    </row>
    <row r="2" spans="1:20" ht="53.25" customHeight="1" x14ac:dyDescent="0.3">
      <c r="C2" s="51" t="s">
        <v>32</v>
      </c>
      <c r="D2" s="52"/>
      <c r="E2" s="52"/>
      <c r="F2" s="52"/>
      <c r="G2" s="10"/>
      <c r="H2" s="10"/>
      <c r="K2" s="52"/>
      <c r="L2" s="52"/>
      <c r="M2" s="53"/>
      <c r="S2" s="41"/>
    </row>
    <row r="3" spans="1:20" ht="14.25" customHeight="1" x14ac:dyDescent="0.25">
      <c r="D3" s="4"/>
      <c r="E3" s="4"/>
      <c r="F3" s="4"/>
      <c r="G3" s="4"/>
      <c r="H3" s="5" t="s">
        <v>0</v>
      </c>
      <c r="I3" s="17"/>
      <c r="J3" s="17"/>
      <c r="K3" s="5"/>
      <c r="N3" s="5" t="s">
        <v>0</v>
      </c>
      <c r="O3" s="17"/>
      <c r="P3" s="17"/>
      <c r="Q3" s="17"/>
      <c r="R3" s="17"/>
      <c r="T3" s="5" t="s">
        <v>0</v>
      </c>
    </row>
    <row r="4" spans="1:20" ht="54.75" customHeight="1" x14ac:dyDescent="0.25">
      <c r="A4" s="61" t="s">
        <v>17</v>
      </c>
      <c r="B4" s="63" t="s">
        <v>1</v>
      </c>
      <c r="C4" s="58" t="s">
        <v>39</v>
      </c>
      <c r="D4" s="58" t="s">
        <v>40</v>
      </c>
      <c r="E4" s="58"/>
      <c r="F4" s="42" t="s">
        <v>2</v>
      </c>
      <c r="G4" s="42" t="s">
        <v>3</v>
      </c>
      <c r="H4" s="42" t="s">
        <v>4</v>
      </c>
      <c r="I4" s="56" t="s">
        <v>17</v>
      </c>
      <c r="J4" s="58" t="s">
        <v>1</v>
      </c>
      <c r="K4" s="54" t="s">
        <v>21</v>
      </c>
      <c r="L4" s="54" t="s">
        <v>22</v>
      </c>
      <c r="M4" s="54" t="s">
        <v>23</v>
      </c>
      <c r="N4" s="54" t="s">
        <v>24</v>
      </c>
      <c r="O4" s="56" t="s">
        <v>17</v>
      </c>
      <c r="P4" s="58" t="s">
        <v>1</v>
      </c>
      <c r="Q4" s="54" t="s">
        <v>25</v>
      </c>
      <c r="R4" s="54" t="s">
        <v>26</v>
      </c>
      <c r="S4" s="54" t="s">
        <v>27</v>
      </c>
      <c r="T4" s="54" t="s">
        <v>29</v>
      </c>
    </row>
    <row r="5" spans="1:20" ht="32.25" customHeight="1" x14ac:dyDescent="0.25">
      <c r="A5" s="62"/>
      <c r="B5" s="63"/>
      <c r="C5" s="58"/>
      <c r="D5" s="42" t="s">
        <v>35</v>
      </c>
      <c r="E5" s="42" t="s">
        <v>5</v>
      </c>
      <c r="F5" s="30" t="s">
        <v>18</v>
      </c>
      <c r="G5" s="30" t="s">
        <v>19</v>
      </c>
      <c r="H5" s="30" t="s">
        <v>20</v>
      </c>
      <c r="I5" s="57"/>
      <c r="J5" s="58"/>
      <c r="K5" s="55"/>
      <c r="L5" s="55"/>
      <c r="M5" s="55"/>
      <c r="N5" s="55"/>
      <c r="O5" s="57"/>
      <c r="P5" s="58"/>
      <c r="Q5" s="55"/>
      <c r="R5" s="55"/>
      <c r="S5" s="55"/>
      <c r="T5" s="55"/>
    </row>
    <row r="6" spans="1:20" ht="20.25" customHeight="1" x14ac:dyDescent="0.25">
      <c r="A6" s="12">
        <v>1</v>
      </c>
      <c r="B6" s="11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44">
        <v>1</v>
      </c>
      <c r="J6" s="8">
        <v>2</v>
      </c>
      <c r="K6" s="45">
        <v>9</v>
      </c>
      <c r="L6" s="45">
        <v>10</v>
      </c>
      <c r="M6" s="45">
        <v>11</v>
      </c>
      <c r="N6" s="45">
        <v>12</v>
      </c>
      <c r="O6" s="44">
        <v>1</v>
      </c>
      <c r="P6" s="8">
        <v>2</v>
      </c>
      <c r="Q6" s="45">
        <v>13</v>
      </c>
      <c r="R6" s="45">
        <v>14</v>
      </c>
      <c r="S6" s="45">
        <v>15</v>
      </c>
      <c r="T6" s="45">
        <v>16</v>
      </c>
    </row>
    <row r="7" spans="1:20" ht="17.25" customHeight="1" x14ac:dyDescent="0.25">
      <c r="A7" s="15">
        <v>1</v>
      </c>
      <c r="B7" s="16" t="s">
        <v>33</v>
      </c>
      <c r="C7" s="8">
        <v>42497442</v>
      </c>
      <c r="D7" s="8">
        <f t="shared" ref="D7:H7" si="0">D8+D9</f>
        <v>51874212</v>
      </c>
      <c r="E7" s="8">
        <v>48789895</v>
      </c>
      <c r="F7" s="8">
        <f t="shared" si="0"/>
        <v>44579022</v>
      </c>
      <c r="G7" s="8">
        <f t="shared" si="0"/>
        <v>39090813</v>
      </c>
      <c r="H7" s="8">
        <f t="shared" si="0"/>
        <v>39297075</v>
      </c>
      <c r="I7" s="46">
        <v>1</v>
      </c>
      <c r="J7" s="47" t="s">
        <v>33</v>
      </c>
      <c r="K7" s="8">
        <f>K8+K9</f>
        <v>34976101</v>
      </c>
      <c r="L7" s="8">
        <f t="shared" ref="L7:N7" si="1">L8+L9</f>
        <v>35710948</v>
      </c>
      <c r="M7" s="8">
        <f t="shared" si="1"/>
        <v>36470363</v>
      </c>
      <c r="N7" s="8">
        <f t="shared" si="1"/>
        <v>37262873</v>
      </c>
      <c r="O7" s="46">
        <v>1</v>
      </c>
      <c r="P7" s="47" t="s">
        <v>33</v>
      </c>
      <c r="Q7" s="8">
        <f>Q8+Q9</f>
        <v>38053630</v>
      </c>
      <c r="R7" s="8">
        <f>R8+R9</f>
        <v>38890705</v>
      </c>
      <c r="S7" s="8">
        <f t="shared" ref="S7" si="2">S8+S9</f>
        <v>39760299</v>
      </c>
      <c r="T7" s="8">
        <f t="shared" ref="T7" si="3">T8+T9</f>
        <v>40665367</v>
      </c>
    </row>
    <row r="8" spans="1:20" ht="17.25" customHeight="1" x14ac:dyDescent="0.25">
      <c r="A8" s="15" t="s">
        <v>7</v>
      </c>
      <c r="B8" s="16" t="s">
        <v>13</v>
      </c>
      <c r="C8" s="28">
        <v>13329742</v>
      </c>
      <c r="D8" s="28">
        <v>16086571</v>
      </c>
      <c r="E8" s="38">
        <v>16823397</v>
      </c>
      <c r="F8" s="28">
        <v>17977295</v>
      </c>
      <c r="G8" s="28">
        <v>19213904</v>
      </c>
      <c r="H8" s="28">
        <v>20739262</v>
      </c>
      <c r="I8" s="46" t="s">
        <v>7</v>
      </c>
      <c r="J8" s="47" t="s">
        <v>13</v>
      </c>
      <c r="K8" s="28">
        <v>21248425</v>
      </c>
      <c r="L8" s="28">
        <v>21983272</v>
      </c>
      <c r="M8" s="28">
        <v>22742687</v>
      </c>
      <c r="N8" s="28">
        <v>23535197</v>
      </c>
      <c r="O8" s="46" t="s">
        <v>7</v>
      </c>
      <c r="P8" s="47" t="s">
        <v>13</v>
      </c>
      <c r="Q8" s="28">
        <v>24325954</v>
      </c>
      <c r="R8" s="28">
        <v>25163029</v>
      </c>
      <c r="S8" s="28">
        <v>26032623</v>
      </c>
      <c r="T8" s="28">
        <v>26937691</v>
      </c>
    </row>
    <row r="9" spans="1:20" ht="17.25" customHeight="1" x14ac:dyDescent="0.25">
      <c r="A9" s="15" t="s">
        <v>8</v>
      </c>
      <c r="B9" s="16" t="s">
        <v>14</v>
      </c>
      <c r="C9" s="28" t="s">
        <v>36</v>
      </c>
      <c r="D9" s="28">
        <v>35787641</v>
      </c>
      <c r="E9" s="38" t="s">
        <v>41</v>
      </c>
      <c r="F9" s="28">
        <v>26601727</v>
      </c>
      <c r="G9" s="28">
        <v>19876909</v>
      </c>
      <c r="H9" s="28">
        <v>18557813</v>
      </c>
      <c r="I9" s="46" t="s">
        <v>8</v>
      </c>
      <c r="J9" s="47" t="s">
        <v>14</v>
      </c>
      <c r="K9" s="8">
        <v>13727676</v>
      </c>
      <c r="L9" s="8">
        <v>13727676</v>
      </c>
      <c r="M9" s="8">
        <v>13727676</v>
      </c>
      <c r="N9" s="8">
        <v>13727676</v>
      </c>
      <c r="O9" s="46" t="s">
        <v>8</v>
      </c>
      <c r="P9" s="47" t="s">
        <v>14</v>
      </c>
      <c r="Q9" s="8">
        <v>13727676</v>
      </c>
      <c r="R9" s="8">
        <v>13727676</v>
      </c>
      <c r="S9" s="8">
        <v>13727676</v>
      </c>
      <c r="T9" s="8">
        <v>13727676</v>
      </c>
    </row>
    <row r="10" spans="1:20" ht="30" customHeight="1" x14ac:dyDescent="0.25">
      <c r="A10" s="15" t="s">
        <v>9</v>
      </c>
      <c r="B10" s="16" t="s">
        <v>15</v>
      </c>
      <c r="C10" s="8">
        <v>29181657</v>
      </c>
      <c r="D10" s="8">
        <v>35781827</v>
      </c>
      <c r="E10" s="43">
        <v>33201721</v>
      </c>
      <c r="F10" s="28">
        <v>26601727</v>
      </c>
      <c r="G10" s="28">
        <v>19876909</v>
      </c>
      <c r="H10" s="28">
        <v>18557813</v>
      </c>
      <c r="I10" s="46" t="s">
        <v>9</v>
      </c>
      <c r="J10" s="47" t="s">
        <v>15</v>
      </c>
      <c r="K10" s="8">
        <v>13727676</v>
      </c>
      <c r="L10" s="8">
        <v>13727676</v>
      </c>
      <c r="M10" s="8">
        <v>13727676</v>
      </c>
      <c r="N10" s="8">
        <v>13727676</v>
      </c>
      <c r="O10" s="46" t="s">
        <v>9</v>
      </c>
      <c r="P10" s="47" t="s">
        <v>15</v>
      </c>
      <c r="Q10" s="8">
        <v>13727676</v>
      </c>
      <c r="R10" s="8">
        <v>13727676</v>
      </c>
      <c r="S10" s="8">
        <v>13727676</v>
      </c>
      <c r="T10" s="8">
        <v>13727676</v>
      </c>
    </row>
    <row r="11" spans="1:20" ht="17.25" customHeight="1" x14ac:dyDescent="0.25">
      <c r="A11" s="15" t="s">
        <v>10</v>
      </c>
      <c r="B11" s="16" t="s">
        <v>34</v>
      </c>
      <c r="C11" s="8">
        <v>45807482</v>
      </c>
      <c r="D11" s="8">
        <v>53611647</v>
      </c>
      <c r="E11" s="43">
        <v>50333029</v>
      </c>
      <c r="F11" s="8">
        <v>45928691</v>
      </c>
      <c r="G11" s="8">
        <v>39349647</v>
      </c>
      <c r="H11" s="8">
        <v>39525843</v>
      </c>
      <c r="I11" s="46" t="s">
        <v>10</v>
      </c>
      <c r="J11" s="47" t="s">
        <v>34</v>
      </c>
      <c r="K11" s="8">
        <v>35188585</v>
      </c>
      <c r="L11" s="8">
        <v>35919789</v>
      </c>
      <c r="M11" s="8">
        <f t="shared" ref="M11:N11" si="4">M7</f>
        <v>36470363</v>
      </c>
      <c r="N11" s="8">
        <f t="shared" si="4"/>
        <v>37262873</v>
      </c>
      <c r="O11" s="46" t="s">
        <v>10</v>
      </c>
      <c r="P11" s="47" t="s">
        <v>34</v>
      </c>
      <c r="Q11" s="8">
        <f>Q7</f>
        <v>38053630</v>
      </c>
      <c r="R11" s="8">
        <f t="shared" ref="R11:T11" si="5">R7</f>
        <v>38890705</v>
      </c>
      <c r="S11" s="8">
        <f t="shared" si="5"/>
        <v>39760299</v>
      </c>
      <c r="T11" s="8">
        <f t="shared" si="5"/>
        <v>40665367</v>
      </c>
    </row>
    <row r="12" spans="1:20" ht="33.75" customHeight="1" x14ac:dyDescent="0.25">
      <c r="A12" s="15" t="s">
        <v>11</v>
      </c>
      <c r="B12" s="16" t="s">
        <v>15</v>
      </c>
      <c r="C12" s="8">
        <v>30120962</v>
      </c>
      <c r="D12" s="8">
        <v>36230118</v>
      </c>
      <c r="E12" s="43">
        <v>33554661</v>
      </c>
      <c r="F12" s="28">
        <v>26601727</v>
      </c>
      <c r="G12" s="28">
        <v>19876909</v>
      </c>
      <c r="H12" s="28">
        <v>18557813</v>
      </c>
      <c r="I12" s="46" t="s">
        <v>11</v>
      </c>
      <c r="J12" s="47" t="s">
        <v>15</v>
      </c>
      <c r="K12" s="8">
        <v>13727676</v>
      </c>
      <c r="L12" s="8">
        <v>13727676</v>
      </c>
      <c r="M12" s="8">
        <v>13727676</v>
      </c>
      <c r="N12" s="8">
        <v>13727676</v>
      </c>
      <c r="O12" s="46" t="s">
        <v>11</v>
      </c>
      <c r="P12" s="47" t="s">
        <v>15</v>
      </c>
      <c r="Q12" s="8">
        <v>13727676</v>
      </c>
      <c r="R12" s="8">
        <v>13727676</v>
      </c>
      <c r="S12" s="8">
        <v>13727676</v>
      </c>
      <c r="T12" s="8">
        <v>13727676</v>
      </c>
    </row>
    <row r="13" spans="1:20" ht="22.5" customHeight="1" x14ac:dyDescent="0.25">
      <c r="A13" s="15" t="s">
        <v>12</v>
      </c>
      <c r="B13" s="16" t="s">
        <v>30</v>
      </c>
      <c r="C13" s="8">
        <f t="shared" ref="C13:E13" si="6">C7-C11</f>
        <v>-3310040</v>
      </c>
      <c r="D13" s="8">
        <f t="shared" si="6"/>
        <v>-1737435</v>
      </c>
      <c r="E13" s="8">
        <f t="shared" si="6"/>
        <v>-1543134</v>
      </c>
      <c r="F13" s="8">
        <f>F7-F11</f>
        <v>-1349669</v>
      </c>
      <c r="G13" s="8">
        <f t="shared" ref="G13:H13" si="7">G7-G11</f>
        <v>-258834</v>
      </c>
      <c r="H13" s="8">
        <f t="shared" si="7"/>
        <v>-228768</v>
      </c>
      <c r="I13" s="46" t="s">
        <v>12</v>
      </c>
      <c r="J13" s="47" t="s">
        <v>30</v>
      </c>
      <c r="K13" s="8">
        <f t="shared" ref="K13:N13" si="8">K7-K11</f>
        <v>-212484</v>
      </c>
      <c r="L13" s="8">
        <f t="shared" si="8"/>
        <v>-208841</v>
      </c>
      <c r="M13" s="8">
        <f t="shared" si="8"/>
        <v>0</v>
      </c>
      <c r="N13" s="8">
        <f t="shared" si="8"/>
        <v>0</v>
      </c>
      <c r="O13" s="46" t="s">
        <v>12</v>
      </c>
      <c r="P13" s="47" t="s">
        <v>30</v>
      </c>
      <c r="Q13" s="8">
        <f t="shared" ref="Q13:T13" si="9">Q7-Q11</f>
        <v>0</v>
      </c>
      <c r="R13" s="8">
        <f t="shared" si="9"/>
        <v>0</v>
      </c>
      <c r="S13" s="8">
        <f t="shared" si="9"/>
        <v>0</v>
      </c>
      <c r="T13" s="8">
        <f t="shared" si="9"/>
        <v>0</v>
      </c>
    </row>
    <row r="14" spans="1:20" s="36" customFormat="1" ht="22.5" hidden="1" customHeight="1" x14ac:dyDescent="0.25">
      <c r="A14" s="33" t="s">
        <v>12</v>
      </c>
      <c r="B14" s="34" t="s">
        <v>16</v>
      </c>
      <c r="C14" s="35">
        <f t="shared" ref="C14:H14" si="10">C7-C11</f>
        <v>-3310040</v>
      </c>
      <c r="D14" s="35">
        <f t="shared" si="10"/>
        <v>-1737435</v>
      </c>
      <c r="E14" s="35">
        <f t="shared" si="10"/>
        <v>-1543134</v>
      </c>
      <c r="F14" s="35">
        <f t="shared" si="10"/>
        <v>-1349669</v>
      </c>
      <c r="G14" s="35">
        <f t="shared" si="10"/>
        <v>-258834</v>
      </c>
      <c r="H14" s="35">
        <f t="shared" si="10"/>
        <v>-228768</v>
      </c>
      <c r="I14" s="33" t="s">
        <v>12</v>
      </c>
      <c r="J14" s="34" t="s">
        <v>16</v>
      </c>
      <c r="K14" s="35">
        <f>K7-K11</f>
        <v>-212484</v>
      </c>
      <c r="L14" s="35">
        <f t="shared" ref="L14:T14" si="11">L7-L11</f>
        <v>-208841</v>
      </c>
      <c r="M14" s="35">
        <f t="shared" si="11"/>
        <v>0</v>
      </c>
      <c r="N14" s="35">
        <f t="shared" si="11"/>
        <v>0</v>
      </c>
      <c r="O14" s="37" t="s">
        <v>12</v>
      </c>
      <c r="P14" s="34" t="s">
        <v>16</v>
      </c>
      <c r="Q14" s="35">
        <f>Q7-Q11</f>
        <v>0</v>
      </c>
      <c r="R14" s="35">
        <f>R7-R11</f>
        <v>0</v>
      </c>
      <c r="S14" s="35">
        <f t="shared" si="11"/>
        <v>0</v>
      </c>
      <c r="T14" s="35">
        <f t="shared" si="11"/>
        <v>0</v>
      </c>
    </row>
    <row r="15" spans="1:20" ht="17.25" hidden="1" customHeight="1" x14ac:dyDescent="0.25">
      <c r="A15" s="23"/>
      <c r="B15" s="24"/>
      <c r="C15" s="25"/>
      <c r="D15" s="25"/>
      <c r="E15" s="25"/>
      <c r="F15" s="25"/>
      <c r="G15" s="25"/>
      <c r="H15" s="25"/>
      <c r="I15" s="23"/>
      <c r="J15" s="24"/>
      <c r="K15" s="26">
        <f>K8*K16/100</f>
        <v>403720.07500000001</v>
      </c>
      <c r="L15" s="26">
        <f t="shared" ref="L15:N15" si="12">L8*L16/100</f>
        <v>373715.62400000001</v>
      </c>
      <c r="M15" s="26">
        <f t="shared" si="12"/>
        <v>341140.30499999999</v>
      </c>
      <c r="N15" s="26">
        <f t="shared" si="12"/>
        <v>305957.56099999999</v>
      </c>
      <c r="O15" s="23"/>
      <c r="P15" s="24"/>
      <c r="Q15" s="26">
        <f>Q8*Q16/100</f>
        <v>267585.49400000001</v>
      </c>
      <c r="R15" s="26">
        <f>R8*R16/100</f>
        <v>226467.26100000003</v>
      </c>
      <c r="S15" s="26">
        <f t="shared" ref="S15:T15" si="13">S8*S16/100</f>
        <v>130163.11500000001</v>
      </c>
      <c r="T15" s="26">
        <f t="shared" si="13"/>
        <v>80813.073000000004</v>
      </c>
    </row>
    <row r="16" spans="1:20" ht="17.25" hidden="1" customHeight="1" x14ac:dyDescent="0.25">
      <c r="A16" s="23"/>
      <c r="B16" s="24"/>
      <c r="C16" s="29">
        <f>C13/C8*100</f>
        <v>-24.831988496101427</v>
      </c>
      <c r="D16" s="29">
        <f>D13/D8*100</f>
        <v>-10.800530454874442</v>
      </c>
      <c r="E16" s="29">
        <f>E13/E8*100</f>
        <v>-9.1725470188927964</v>
      </c>
      <c r="F16" s="29">
        <f t="shared" ref="F16:G16" si="14">F13/F8*100</f>
        <v>-7.5076311536301761</v>
      </c>
      <c r="G16" s="29">
        <f t="shared" si="14"/>
        <v>-1.3471182118948861</v>
      </c>
      <c r="H16" s="29">
        <f>H13/H8*100</f>
        <v>-1.1030672161815593</v>
      </c>
      <c r="I16" s="23"/>
      <c r="J16" s="24"/>
      <c r="K16" s="27">
        <v>1.9</v>
      </c>
      <c r="L16" s="27">
        <v>1.7</v>
      </c>
      <c r="M16" s="27">
        <v>1.5</v>
      </c>
      <c r="N16" s="27">
        <v>1.3</v>
      </c>
      <c r="O16" s="23"/>
      <c r="P16" s="24"/>
      <c r="Q16" s="27">
        <v>1.1000000000000001</v>
      </c>
      <c r="R16" s="27">
        <v>0.9</v>
      </c>
      <c r="S16" s="27">
        <v>0.5</v>
      </c>
      <c r="T16" s="27">
        <v>0.3</v>
      </c>
    </row>
    <row r="17" spans="1:20" ht="57" customHeight="1" x14ac:dyDescent="0.3">
      <c r="A17" s="18" t="s">
        <v>28</v>
      </c>
      <c r="B17" s="18"/>
      <c r="C17" s="19"/>
      <c r="D17" s="20"/>
      <c r="E17" s="39"/>
      <c r="F17" s="20"/>
      <c r="G17" s="20"/>
      <c r="H17" s="10"/>
      <c r="O17" s="66" t="s">
        <v>37</v>
      </c>
      <c r="P17" s="67"/>
      <c r="Q17" s="32"/>
      <c r="R17" s="21"/>
      <c r="T17" s="48" t="s">
        <v>38</v>
      </c>
    </row>
    <row r="18" spans="1:20" ht="22.5" customHeight="1" x14ac:dyDescent="0.25">
      <c r="D18" s="6"/>
      <c r="E18" s="6"/>
      <c r="F18" s="10"/>
      <c r="G18" s="10"/>
      <c r="H18" s="10"/>
      <c r="K18" s="6"/>
      <c r="L18" s="6"/>
      <c r="M18" s="6"/>
      <c r="N18" s="6"/>
      <c r="S18" s="6"/>
      <c r="T18" s="6"/>
    </row>
    <row r="19" spans="1:20" ht="35.25" customHeight="1" x14ac:dyDescent="0.25">
      <c r="C19" s="10">
        <f>C13/C8*100</f>
        <v>-24.831988496101427</v>
      </c>
      <c r="D19" s="10">
        <f t="shared" ref="D19:H19" si="15">D13/D8*100</f>
        <v>-10.800530454874442</v>
      </c>
      <c r="E19" s="10">
        <f t="shared" si="15"/>
        <v>-9.1725470188927964</v>
      </c>
      <c r="F19" s="10">
        <f t="shared" si="15"/>
        <v>-7.5076311536301761</v>
      </c>
      <c r="G19" s="10">
        <f t="shared" si="15"/>
        <v>-1.3471182118948861</v>
      </c>
      <c r="H19" s="10">
        <f t="shared" si="15"/>
        <v>-1.1030672161815593</v>
      </c>
      <c r="K19" s="10">
        <f t="shared" ref="K19:T19" si="16">K7-K11</f>
        <v>-212484</v>
      </c>
      <c r="L19" s="10">
        <f t="shared" si="16"/>
        <v>-208841</v>
      </c>
      <c r="M19" s="10">
        <f>M7-M11</f>
        <v>0</v>
      </c>
      <c r="N19" s="10">
        <f>N7-N11</f>
        <v>0</v>
      </c>
      <c r="O19" s="10">
        <f t="shared" si="16"/>
        <v>-1</v>
      </c>
      <c r="P19" s="10" t="e">
        <f t="shared" si="16"/>
        <v>#VALUE!</v>
      </c>
      <c r="Q19" s="10">
        <f>Q7-Q11</f>
        <v>0</v>
      </c>
      <c r="R19" s="10">
        <f>R7-R11</f>
        <v>0</v>
      </c>
      <c r="S19" s="10">
        <f t="shared" si="16"/>
        <v>0</v>
      </c>
      <c r="T19" s="10">
        <f t="shared" si="16"/>
        <v>0</v>
      </c>
    </row>
    <row r="21" spans="1:20" x14ac:dyDescent="0.25">
      <c r="C21" s="10"/>
      <c r="D21" s="10"/>
      <c r="E21" s="10"/>
      <c r="F21" s="10"/>
      <c r="G21" s="10"/>
      <c r="H21" s="10"/>
      <c r="K21" s="10">
        <f>K8*1%</f>
        <v>212484.25</v>
      </c>
      <c r="L21" s="10">
        <f>L8*0.95%</f>
        <v>208841.084</v>
      </c>
      <c r="M21" s="10"/>
      <c r="N21" s="10"/>
      <c r="S21" s="10"/>
      <c r="T21" s="10"/>
    </row>
    <row r="22" spans="1:20" x14ac:dyDescent="0.25">
      <c r="G22" s="10"/>
      <c r="H22" s="10"/>
    </row>
    <row r="23" spans="1:20" x14ac:dyDescent="0.25">
      <c r="D23" s="10"/>
      <c r="E23" s="10"/>
      <c r="F23" s="7"/>
      <c r="G23" s="10"/>
      <c r="H23" s="10"/>
      <c r="K23" s="7">
        <f>K7+K21</f>
        <v>35188585.25</v>
      </c>
      <c r="L23" s="10">
        <f>L7+L21</f>
        <v>35919789.083999999</v>
      </c>
      <c r="M23" s="7"/>
      <c r="N23" s="7"/>
      <c r="S23" s="7"/>
      <c r="T23" s="7"/>
    </row>
    <row r="24" spans="1:20" x14ac:dyDescent="0.25">
      <c r="D24" s="7"/>
      <c r="E24" s="7"/>
      <c r="F24" s="7"/>
      <c r="G24" s="7"/>
      <c r="H24" s="7"/>
      <c r="K24" s="7"/>
      <c r="L24" s="7"/>
      <c r="M24" s="7"/>
      <c r="N24" s="7"/>
      <c r="S24" s="7"/>
      <c r="T24" s="7"/>
    </row>
    <row r="25" spans="1:20" x14ac:dyDescent="0.25">
      <c r="C25" s="10"/>
      <c r="D25" s="10"/>
      <c r="E25" s="10"/>
      <c r="G25" s="10"/>
      <c r="H25" s="10"/>
      <c r="K25" s="1">
        <f>K13/K8*100</f>
        <v>-0.99999882344220803</v>
      </c>
      <c r="L25" s="10">
        <f>L13/L8*100</f>
        <v>-0.94999961789127663</v>
      </c>
    </row>
    <row r="26" spans="1:20" x14ac:dyDescent="0.25">
      <c r="C26" s="10"/>
      <c r="D26" s="10"/>
      <c r="E26" s="40"/>
      <c r="G26" s="10"/>
      <c r="H26" s="10"/>
    </row>
    <row r="28" spans="1:20" x14ac:dyDescent="0.25">
      <c r="K28" s="9"/>
      <c r="L28" s="9"/>
      <c r="M28" s="9"/>
      <c r="N28" s="9"/>
      <c r="S28" s="9"/>
      <c r="T28" s="9"/>
    </row>
    <row r="29" spans="1:20" x14ac:dyDescent="0.25">
      <c r="K29" s="9"/>
      <c r="L29" s="9"/>
      <c r="M29" s="9"/>
      <c r="N29" s="9"/>
      <c r="S29" s="9"/>
      <c r="T29" s="9"/>
    </row>
  </sheetData>
  <mergeCells count="22">
    <mergeCell ref="S1:T1"/>
    <mergeCell ref="P4:P5"/>
    <mergeCell ref="O17:P17"/>
    <mergeCell ref="O4:O5"/>
    <mergeCell ref="S4:S5"/>
    <mergeCell ref="Q4:Q5"/>
    <mergeCell ref="A4:A5"/>
    <mergeCell ref="R4:R5"/>
    <mergeCell ref="N4:N5"/>
    <mergeCell ref="B4:B5"/>
    <mergeCell ref="T4:T5"/>
    <mergeCell ref="F1:H1"/>
    <mergeCell ref="C2:F2"/>
    <mergeCell ref="K2:M2"/>
    <mergeCell ref="L4:L5"/>
    <mergeCell ref="M4:M5"/>
    <mergeCell ref="I4:I5"/>
    <mergeCell ref="J4:J5"/>
    <mergeCell ref="C4:C5"/>
    <mergeCell ref="D4:E4"/>
    <mergeCell ref="K4:K5"/>
    <mergeCell ref="L1:N1"/>
  </mergeCells>
  <pageMargins left="0.59055118110236227" right="0.39370078740157483" top="1.1811023622047245" bottom="0.59055118110236227" header="0.15748031496062992" footer="0.31496062992125984"/>
  <pageSetup paperSize="9" scale="99" orientation="landscape" r:id="rId1"/>
  <colBreaks count="2" manualBreakCount="2">
    <brk id="8" max="16" man="1"/>
    <brk id="15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Сотникова Н.А.</cp:lastModifiedBy>
  <cp:lastPrinted>2025-01-27T12:15:51Z</cp:lastPrinted>
  <dcterms:created xsi:type="dcterms:W3CDTF">2018-08-27T11:02:10Z</dcterms:created>
  <dcterms:modified xsi:type="dcterms:W3CDTF">2025-02-11T11:32:51Z</dcterms:modified>
</cp:coreProperties>
</file>