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18195" windowHeight="11760" activeTab="2"/>
  </bookViews>
  <sheets>
    <sheet name="Приложение 3 (2024)" sheetId="2" r:id="rId1"/>
    <sheet name="Приложение 4 (2030)" sheetId="7" r:id="rId2"/>
    <sheet name="Приложение 5 (2024)" sheetId="1" r:id="rId3"/>
    <sheet name="Приложение 6 (2030)" sheetId="8" r:id="rId4"/>
    <sheet name="Лист1" sheetId="9" r:id="rId5"/>
  </sheets>
  <definedNames>
    <definedName name="_xlnm.Print_Titles" localSheetId="0">'Приложение 3 (2024)'!$7:$8</definedName>
  </definedNames>
  <calcPr calcId="145621"/>
</workbook>
</file>

<file path=xl/calcChain.xml><?xml version="1.0" encoding="utf-8"?>
<calcChain xmlns="http://schemas.openxmlformats.org/spreadsheetml/2006/main">
  <c r="R9" i="2" l="1"/>
  <c r="Q9" i="2"/>
  <c r="R10" i="1" l="1"/>
  <c r="D14" i="7"/>
  <c r="D13" i="7"/>
  <c r="D55" i="2"/>
  <c r="D53" i="2"/>
  <c r="O53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49" i="2"/>
  <c r="D50" i="2"/>
  <c r="D51" i="2"/>
  <c r="D52" i="2"/>
  <c r="D11" i="2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13" i="1"/>
  <c r="D14" i="1"/>
  <c r="D9" i="2"/>
  <c r="D11" i="1"/>
  <c r="D16" i="1"/>
  <c r="D18" i="1"/>
  <c r="D19" i="1"/>
  <c r="D23" i="1"/>
  <c r="D24" i="1"/>
  <c r="D21" i="1"/>
  <c r="I13" i="7" l="1"/>
  <c r="J13" i="7"/>
  <c r="H13" i="7"/>
  <c r="J15" i="8"/>
  <c r="I15" i="8"/>
  <c r="H15" i="8"/>
  <c r="J22" i="8" l="1"/>
  <c r="J17" i="8"/>
  <c r="J12" i="8"/>
  <c r="I22" i="8"/>
  <c r="I17" i="8"/>
  <c r="I12" i="8"/>
  <c r="H22" i="8"/>
  <c r="H17" i="8"/>
  <c r="H12" i="8"/>
  <c r="D25" i="8"/>
  <c r="P11" i="1"/>
  <c r="O21" i="1"/>
  <c r="O16" i="1"/>
  <c r="O11" i="1"/>
  <c r="J18" i="7"/>
  <c r="J14" i="7"/>
  <c r="J10" i="7"/>
  <c r="I18" i="7"/>
  <c r="I14" i="7"/>
  <c r="I10" i="7"/>
  <c r="H18" i="7"/>
  <c r="H14" i="7"/>
  <c r="H10" i="7"/>
  <c r="P21" i="1" l="1"/>
  <c r="P16" i="1"/>
  <c r="F14" i="7" l="1"/>
  <c r="P53" i="2"/>
  <c r="P31" i="2"/>
  <c r="D31" i="2" s="1"/>
  <c r="P9" i="2"/>
  <c r="D12" i="7" l="1"/>
  <c r="G22" i="8" l="1"/>
  <c r="F22" i="8"/>
  <c r="D20" i="8"/>
  <c r="G17" i="8"/>
  <c r="F17" i="8"/>
  <c r="D15" i="8"/>
  <c r="G12" i="8"/>
  <c r="F12" i="8"/>
  <c r="N21" i="1"/>
  <c r="N16" i="1"/>
  <c r="N11" i="1"/>
  <c r="F21" i="1"/>
  <c r="G21" i="1"/>
  <c r="H21" i="1"/>
  <c r="I21" i="1"/>
  <c r="J21" i="1"/>
  <c r="K21" i="1"/>
  <c r="L21" i="1"/>
  <c r="M21" i="1"/>
  <c r="E21" i="1"/>
  <c r="F16" i="1"/>
  <c r="G16" i="1"/>
  <c r="H16" i="1"/>
  <c r="I16" i="1"/>
  <c r="J16" i="1"/>
  <c r="K16" i="1"/>
  <c r="L16" i="1"/>
  <c r="M16" i="1"/>
  <c r="E16" i="1"/>
  <c r="D17" i="8" l="1"/>
  <c r="D22" i="8"/>
  <c r="D12" i="8"/>
  <c r="F11" i="1" l="1"/>
  <c r="G11" i="1"/>
  <c r="H11" i="1"/>
  <c r="I11" i="1"/>
  <c r="J11" i="1"/>
  <c r="K11" i="1"/>
  <c r="L11" i="1"/>
  <c r="M11" i="1"/>
  <c r="E11" i="1"/>
  <c r="N53" i="2"/>
  <c r="D20" i="7"/>
  <c r="G18" i="7"/>
  <c r="F18" i="7"/>
  <c r="D17" i="7"/>
  <c r="D16" i="7"/>
  <c r="G14" i="7"/>
  <c r="G10" i="7"/>
  <c r="F10" i="7"/>
  <c r="F31" i="2"/>
  <c r="G31" i="2"/>
  <c r="H31" i="2"/>
  <c r="I31" i="2"/>
  <c r="J31" i="2"/>
  <c r="K31" i="2"/>
  <c r="L31" i="2"/>
  <c r="M31" i="2"/>
  <c r="N31" i="2"/>
  <c r="O31" i="2"/>
  <c r="E31" i="2"/>
  <c r="F53" i="2"/>
  <c r="G53" i="2"/>
  <c r="H53" i="2"/>
  <c r="I53" i="2"/>
  <c r="J53" i="2"/>
  <c r="K53" i="2"/>
  <c r="L53" i="2"/>
  <c r="M53" i="2"/>
  <c r="E53" i="2"/>
  <c r="F9" i="2"/>
  <c r="G9" i="2"/>
  <c r="H9" i="2"/>
  <c r="I9" i="2"/>
  <c r="J9" i="2"/>
  <c r="K9" i="2"/>
  <c r="L9" i="2"/>
  <c r="M9" i="2"/>
  <c r="N9" i="2"/>
  <c r="O9" i="2"/>
  <c r="E9" i="2"/>
  <c r="D10" i="7" l="1"/>
  <c r="D18" i="7"/>
  <c r="Q53" i="2"/>
</calcChain>
</file>

<file path=xl/sharedStrings.xml><?xml version="1.0" encoding="utf-8"?>
<sst xmlns="http://schemas.openxmlformats.org/spreadsheetml/2006/main" count="482" uniqueCount="63">
  <si>
    <t>Статус</t>
  </si>
  <si>
    <t>Наименование муниципальной программы, подпрограммы, основного мероприятия</t>
  </si>
  <si>
    <t>Источник ресурсного обеспечения</t>
  </si>
  <si>
    <t>Оценка расходов по годам реализации муниципальной программы, тыс. руб.</t>
  </si>
  <si>
    <t>Всего</t>
  </si>
  <si>
    <t>всего, в том числе</t>
  </si>
  <si>
    <t>федеральный бюджет</t>
  </si>
  <si>
    <t>областной бюджет</t>
  </si>
  <si>
    <t>бюджет городского округа</t>
  </si>
  <si>
    <t>внебюджетные средства</t>
  </si>
  <si>
    <t>Основное мероприятие 1</t>
  </si>
  <si>
    <t>Основное мероприятие 2</t>
  </si>
  <si>
    <t xml:space="preserve">  Статус      </t>
  </si>
  <si>
    <t xml:space="preserve">Наименование      ответственного     исполнителя, исполнителя - главного распорядителя средств бюджета городского округа город Воронеж (далее - ГРБС)  </t>
  </si>
  <si>
    <t xml:space="preserve">Расходы бюджета городского округа город Воронеж по годам реализации муниципальной программы, тыс. рублей </t>
  </si>
  <si>
    <t xml:space="preserve">  Всего  </t>
  </si>
  <si>
    <t>Расходы бюджета городского округа город Воронеж на реализацию</t>
  </si>
  <si>
    <t xml:space="preserve">Ресурсное обеспечение и прогнозная (справочная) оценка расходов федерального, областного бюджетов </t>
  </si>
  <si>
    <t xml:space="preserve">и бюджета городского округа город Воронеж, внебюджетных источников на реализацию </t>
  </si>
  <si>
    <t>«Управление муниципальными финансами»</t>
  </si>
  <si>
    <t xml:space="preserve">к муниципальной программе </t>
  </si>
  <si>
    <t xml:space="preserve">городского округа город Воронеж </t>
  </si>
  <si>
    <t>муниципальной программы городского округа город Воронеж «Управление муниципальными финансами» (I этап)</t>
  </si>
  <si>
    <t>Управление муниципальными финансами</t>
  </si>
  <si>
    <t xml:space="preserve">  Муниципальная    программа городского округа город Воронеж</t>
  </si>
  <si>
    <t>в том числе по ГРБС</t>
  </si>
  <si>
    <t>Воронежская городская Дума</t>
  </si>
  <si>
    <t>Администрация городского округа город Воронеж</t>
  </si>
  <si>
    <t>Управление образования и молодежной политики администрации городского округа город Воронеж</t>
  </si>
  <si>
    <t>Управление финансово-бюджетной политики администрации городского округа город Воронеж</t>
  </si>
  <si>
    <t>Управа Железнодорожного района городского округа город Воронеж</t>
  </si>
  <si>
    <t>Управа Коминтерновского района городского округа город Воронеж</t>
  </si>
  <si>
    <t>Управа Левобережного района городского округа город Воронеж</t>
  </si>
  <si>
    <t>Управа Ленинского района городского округа город Воронеж</t>
  </si>
  <si>
    <t>Управа Советского района городского округа город Воронеж</t>
  </si>
  <si>
    <t>Управа Центрального района городского округа город Воронеж</t>
  </si>
  <si>
    <t>Управление физической культуры и спорта администрации городского округа город Воронеж</t>
  </si>
  <si>
    <t>Управление жилищно-коммунального хозяйства администрации городского округа город Воронеж</t>
  </si>
  <si>
    <t xml:space="preserve">Управление транспорта администрации городского округа город Воронеж </t>
  </si>
  <si>
    <t>Управление дорожного хозяйства администрации городского округа город Воронеж</t>
  </si>
  <si>
    <t>Управление строительной политики администрации городского округа город Воронеж</t>
  </si>
  <si>
    <t>Управление имущественных и земельных отношений администрации городского округа город Воронеж</t>
  </si>
  <si>
    <t>Управление жилищных отношений администрации городского округа город Воронеж</t>
  </si>
  <si>
    <t>Управление главного архитектора администрации городского округа город Воронеж</t>
  </si>
  <si>
    <t>Управление развития предпринимательства, потребительского рынка и инновационной политики администрации городского округа город Воронеж</t>
  </si>
  <si>
    <t>-</t>
  </si>
  <si>
    <t>Приложение № 4</t>
  </si>
  <si>
    <t>муниципальной программы городского округа город Воронеж «Управление муниципальными финансами» (II этап)</t>
  </si>
  <si>
    <t>Управление экологии администрации городского округа город Воронеж</t>
  </si>
  <si>
    <t>к муниципальной программе</t>
  </si>
  <si>
    <t>Муниципальная программа городского округа город Воронеж</t>
  </si>
  <si>
    <t>Организация бюджетного процесса в городском округе город Воронеж</t>
  </si>
  <si>
    <t>Обеспечение реализации муниципальной программы</t>
  </si>
  <si>
    <t>Приложение № 6</t>
  </si>
  <si>
    <t>Приложение № 5</t>
  </si>
  <si>
    <t>Руководитель управления финансово-</t>
  </si>
  <si>
    <t>бюджетной политики</t>
  </si>
  <si>
    <t>Е.В. Муромцева</t>
  </si>
  <si>
    <t>муниципальной программы городского округа город Воронеж «Управление муниципальными финансами»  (I этап)</t>
  </si>
  <si>
    <t>муниципальной программы городского округа город Воронеж «Управление муниципальными финансами»  (II этап)</t>
  </si>
  <si>
    <t>Приложение № 3</t>
  </si>
  <si>
    <t xml:space="preserve">Наименование  муниципальной программы, подпрограммы, основного мероприятия  </t>
  </si>
  <si>
    <t>Муниципальная    программа городского округа город Воронеж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</si>
</sst>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04"/>
      <scheme val="minor"/>
    </font>
    <font>
      <sz val="11.5"/>
      <color rgb="FF000000"/>
      <name val="Times New Roman"/>
      <family val="1"/>
      <charset val="204"/>
    </font>
    <font>
      <sz val="11.5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.5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 applyNumberFormat="0" applyFill="0" applyBorder="0" applyAlignment="0" applyProtection="0"/>
  </cellStyleXfs>
  <cellXfs count="139">
    <xf numFmtId="0" fontId="0" fillId="0" borderId="0" xfId="0"/>
    <xf numFmtId="2" fontId="2" fillId="0" borderId="1" xfId="0" applyNumberFormat="1" applyFont="1" applyBorder="1" applyAlignment="1">
      <alignment vertical="center" wrapText="1"/>
    </xf>
    <xf numFmtId="2" fontId="0" fillId="0" borderId="0" xfId="0" applyNumberFormat="1"/>
    <xf numFmtId="2" fontId="2" fillId="0" borderId="1" xfId="0" applyNumberFormat="1" applyFont="1" applyBorder="1" applyAlignment="1">
      <alignment vertical="center"/>
    </xf>
    <xf numFmtId="0" fontId="6" fillId="0" borderId="0" xfId="0" applyFont="1"/>
    <xf numFmtId="2" fontId="2" fillId="3" borderId="1" xfId="0" applyNumberFormat="1" applyFont="1" applyFill="1" applyBorder="1" applyAlignment="1">
      <alignment vertical="center"/>
    </xf>
    <xf numFmtId="2" fontId="2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  <xf numFmtId="0" fontId="0" fillId="3" borderId="0" xfId="0" applyFill="1"/>
    <xf numFmtId="0" fontId="1" fillId="0" borderId="1" xfId="0" applyFont="1" applyFill="1" applyBorder="1" applyAlignment="1">
      <alignment horizontal="center" vertical="center" wrapText="1"/>
    </xf>
    <xf numFmtId="2" fontId="8" fillId="0" borderId="0" xfId="0" applyNumberFormat="1" applyFont="1"/>
    <xf numFmtId="0" fontId="5" fillId="0" borderId="0" xfId="0" applyFont="1" applyAlignment="1">
      <alignment horizontal="center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3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/>
    </xf>
    <xf numFmtId="4" fontId="9" fillId="0" borderId="1" xfId="0" applyNumberFormat="1" applyFont="1" applyBorder="1" applyAlignment="1">
      <alignment horizontal="center" vertical="center" wrapText="1"/>
    </xf>
    <xf numFmtId="4" fontId="9" fillId="3" borderId="1" xfId="0" applyNumberFormat="1" applyFont="1" applyFill="1" applyBorder="1" applyAlignment="1">
      <alignment horizontal="center" vertical="center" wrapText="1"/>
    </xf>
    <xf numFmtId="4" fontId="9" fillId="2" borderId="1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Border="1" applyAlignment="1">
      <alignment horizontal="center" vertical="center" wrapText="1"/>
    </xf>
    <xf numFmtId="4" fontId="9" fillId="3" borderId="2" xfId="0" applyNumberFormat="1" applyFont="1" applyFill="1" applyBorder="1" applyAlignment="1">
      <alignment horizontal="center" vertical="center" wrapText="1"/>
    </xf>
    <xf numFmtId="4" fontId="9" fillId="0" borderId="3" xfId="0" applyNumberFormat="1" applyFont="1" applyBorder="1" applyAlignment="1">
      <alignment horizontal="center" vertical="center" wrapText="1"/>
    </xf>
    <xf numFmtId="4" fontId="9" fillId="3" borderId="3" xfId="0" applyNumberFormat="1" applyFont="1" applyFill="1" applyBorder="1" applyAlignment="1">
      <alignment horizontal="center" vertical="center" wrapText="1"/>
    </xf>
    <xf numFmtId="0" fontId="0" fillId="0" borderId="0" xfId="0" applyFont="1"/>
    <xf numFmtId="2" fontId="0" fillId="0" borderId="0" xfId="0" applyNumberFormat="1" applyFont="1"/>
    <xf numFmtId="2" fontId="0" fillId="0" borderId="0" xfId="0" applyNumberFormat="1" applyFont="1" applyBorder="1"/>
    <xf numFmtId="0" fontId="0" fillId="0" borderId="0" xfId="0" applyFont="1" applyBorder="1"/>
    <xf numFmtId="2" fontId="0" fillId="3" borderId="0" xfId="0" applyNumberFormat="1" applyFont="1" applyFill="1"/>
    <xf numFmtId="0" fontId="0" fillId="3" borderId="0" xfId="0" applyFont="1" applyFill="1"/>
    <xf numFmtId="0" fontId="0" fillId="0" borderId="0" xfId="0" applyFont="1" applyFill="1"/>
    <xf numFmtId="2" fontId="0" fillId="0" borderId="0" xfId="0" applyNumberFormat="1" applyFont="1" applyFill="1"/>
    <xf numFmtId="4" fontId="2" fillId="3" borderId="1" xfId="0" applyNumberFormat="1" applyFont="1" applyFill="1" applyBorder="1" applyAlignment="1">
      <alignment horizontal="center" vertical="center"/>
    </xf>
    <xf numFmtId="4" fontId="2" fillId="2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/>
    </xf>
    <xf numFmtId="4" fontId="2" fillId="3" borderId="1" xfId="0" applyNumberFormat="1" applyFont="1" applyFill="1" applyBorder="1" applyAlignment="1" applyProtection="1">
      <alignment horizontal="center" vertical="center"/>
      <protection locked="0"/>
    </xf>
    <xf numFmtId="4" fontId="1" fillId="2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 wrapText="1"/>
    </xf>
    <xf numFmtId="4" fontId="2" fillId="3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6" fillId="0" borderId="5" xfId="0" applyFont="1" applyBorder="1" applyAlignment="1">
      <alignment horizontal="center"/>
    </xf>
    <xf numFmtId="0" fontId="0" fillId="0" borderId="5" xfId="0" applyBorder="1" applyAlignment="1"/>
    <xf numFmtId="0" fontId="10" fillId="0" borderId="1" xfId="0" applyFont="1" applyBorder="1" applyAlignment="1">
      <alignment horizontal="center" vertical="center" wrapText="1"/>
    </xf>
    <xf numFmtId="4" fontId="0" fillId="0" borderId="0" xfId="0" applyNumberFormat="1"/>
    <xf numFmtId="0" fontId="6" fillId="3" borderId="0" xfId="0" applyFont="1" applyFill="1"/>
    <xf numFmtId="0" fontId="6" fillId="0" borderId="0" xfId="0" applyFont="1" applyFill="1"/>
    <xf numFmtId="0" fontId="5" fillId="0" borderId="0" xfId="0" applyFont="1" applyAlignment="1">
      <alignment horizontal="right"/>
    </xf>
    <xf numFmtId="0" fontId="12" fillId="0" borderId="0" xfId="0" applyFont="1" applyAlignment="1">
      <alignment horizontal="right"/>
    </xf>
    <xf numFmtId="0" fontId="10" fillId="0" borderId="1" xfId="0" applyFont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9" fillId="0" borderId="7" xfId="0" applyFont="1" applyBorder="1" applyAlignment="1">
      <alignment vertical="center"/>
    </xf>
    <xf numFmtId="2" fontId="8" fillId="0" borderId="0" xfId="0" applyNumberFormat="1" applyFont="1" applyBorder="1"/>
    <xf numFmtId="4" fontId="0" fillId="0" borderId="0" xfId="0" applyNumberFormat="1" applyFont="1" applyBorder="1"/>
    <xf numFmtId="0" fontId="0" fillId="0" borderId="1" xfId="0" applyBorder="1"/>
    <xf numFmtId="0" fontId="0" fillId="0" borderId="0" xfId="0" applyFill="1"/>
    <xf numFmtId="0" fontId="3" fillId="0" borderId="0" xfId="0" applyFont="1" applyFill="1"/>
    <xf numFmtId="0" fontId="5" fillId="0" borderId="0" xfId="0" applyFont="1" applyFill="1" applyAlignment="1">
      <alignment horizontal="right"/>
    </xf>
    <xf numFmtId="0" fontId="3" fillId="0" borderId="0" xfId="0" applyFont="1" applyFill="1" applyAlignment="1">
      <alignment horizontal="right"/>
    </xf>
    <xf numFmtId="0" fontId="10" fillId="0" borderId="1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4" fontId="9" fillId="0" borderId="1" xfId="0" applyNumberFormat="1" applyFont="1" applyFill="1" applyBorder="1" applyAlignment="1">
      <alignment horizontal="center" vertical="center" wrapText="1"/>
    </xf>
    <xf numFmtId="2" fontId="0" fillId="0" borderId="0" xfId="0" applyNumberFormat="1" applyFill="1"/>
    <xf numFmtId="0" fontId="9" fillId="0" borderId="1" xfId="0" applyFont="1" applyFill="1" applyBorder="1" applyAlignment="1">
      <alignment vertical="center"/>
    </xf>
    <xf numFmtId="0" fontId="9" fillId="0" borderId="1" xfId="0" applyFont="1" applyFill="1" applyBorder="1" applyAlignment="1">
      <alignment horizontal="center" vertical="center" wrapText="1"/>
    </xf>
    <xf numFmtId="4" fontId="0" fillId="0" borderId="0" xfId="0" applyNumberFormat="1" applyFill="1"/>
    <xf numFmtId="2" fontId="2" fillId="0" borderId="1" xfId="0" applyNumberFormat="1" applyFont="1" applyFill="1" applyBorder="1" applyAlignment="1">
      <alignment vertical="center" wrapText="1"/>
    </xf>
    <xf numFmtId="2" fontId="2" fillId="0" borderId="1" xfId="0" applyNumberFormat="1" applyFont="1" applyFill="1" applyBorder="1" applyAlignment="1">
      <alignment vertical="center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2" xfId="0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top" wrapText="1"/>
    </xf>
    <xf numFmtId="0" fontId="0" fillId="0" borderId="4" xfId="0" applyBorder="1" applyAlignment="1">
      <alignment horizontal="center" vertical="top" wrapText="1"/>
    </xf>
    <xf numFmtId="0" fontId="6" fillId="0" borderId="0" xfId="0" applyFont="1" applyAlignment="1"/>
    <xf numFmtId="0" fontId="6" fillId="3" borderId="0" xfId="0" applyFont="1" applyFill="1" applyAlignment="1"/>
    <xf numFmtId="0" fontId="6" fillId="3" borderId="0" xfId="0" applyFont="1" applyFill="1" applyAlignment="1">
      <alignment horizontal="right"/>
    </xf>
    <xf numFmtId="0" fontId="6" fillId="0" borderId="0" xfId="0" applyFont="1" applyAlignment="1">
      <alignment horizontal="right"/>
    </xf>
    <xf numFmtId="0" fontId="10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top" wrapText="1"/>
    </xf>
    <xf numFmtId="0" fontId="10" fillId="3" borderId="1" xfId="0" applyFont="1" applyFill="1" applyBorder="1" applyAlignment="1">
      <alignment horizontal="center" vertical="top" wrapText="1"/>
    </xf>
    <xf numFmtId="0" fontId="11" fillId="0" borderId="2" xfId="1" applyFont="1" applyBorder="1" applyAlignment="1" applyProtection="1">
      <alignment horizontal="center" vertical="top" wrapText="1"/>
      <protection locked="0"/>
    </xf>
    <xf numFmtId="0" fontId="6" fillId="0" borderId="5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0" fillId="0" borderId="7" xfId="0" applyBorder="1" applyAlignment="1"/>
    <xf numFmtId="0" fontId="6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6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top" wrapText="1"/>
    </xf>
    <xf numFmtId="0" fontId="10" fillId="0" borderId="4" xfId="0" applyFont="1" applyFill="1" applyBorder="1" applyAlignment="1">
      <alignment horizontal="center" vertical="top" wrapText="1"/>
    </xf>
    <xf numFmtId="0" fontId="11" fillId="0" borderId="1" xfId="1" applyFont="1" applyFill="1" applyBorder="1" applyAlignment="1">
      <alignment horizontal="center" vertical="top" wrapText="1"/>
    </xf>
    <xf numFmtId="0" fontId="10" fillId="0" borderId="1" xfId="0" applyFont="1" applyFill="1" applyBorder="1" applyAlignment="1">
      <alignment horizontal="center" vertical="top" wrapText="1"/>
    </xf>
    <xf numFmtId="0" fontId="10" fillId="0" borderId="2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0" fontId="6" fillId="0" borderId="0" xfId="0" applyFont="1" applyFill="1" applyAlignment="1"/>
    <xf numFmtId="0" fontId="6" fillId="0" borderId="0" xfId="0" applyFont="1" applyFill="1" applyAlignment="1">
      <alignment horizontal="right"/>
    </xf>
    <xf numFmtId="16" fontId="1" fillId="2" borderId="2" xfId="0" applyNumberFormat="1" applyFont="1" applyFill="1" applyBorder="1" applyAlignment="1">
      <alignment horizontal="center" vertical="top" wrapText="1"/>
    </xf>
    <xf numFmtId="16" fontId="1" fillId="2" borderId="4" xfId="0" applyNumberFormat="1" applyFont="1" applyFill="1" applyBorder="1" applyAlignment="1">
      <alignment horizontal="center" vertical="top" wrapText="1"/>
    </xf>
    <xf numFmtId="16" fontId="1" fillId="2" borderId="3" xfId="0" applyNumberFormat="1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top" wrapText="1"/>
    </xf>
    <xf numFmtId="0" fontId="1" fillId="2" borderId="4" xfId="0" applyFont="1" applyFill="1" applyBorder="1" applyAlignment="1">
      <alignment horizontal="center" vertical="top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2" fontId="6" fillId="3" borderId="0" xfId="0" applyNumberFormat="1" applyFont="1" applyFill="1" applyAlignment="1">
      <alignment horizontal="right"/>
    </xf>
    <xf numFmtId="0" fontId="1" fillId="2" borderId="6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/>
    </xf>
    <xf numFmtId="0" fontId="0" fillId="0" borderId="0" xfId="0" applyAlignment="1">
      <alignment horizontal="center"/>
    </xf>
    <xf numFmtId="16" fontId="1" fillId="2" borderId="2" xfId="0" applyNumberFormat="1" applyFont="1" applyFill="1" applyBorder="1" applyAlignment="1">
      <alignment horizontal="center" vertical="center" wrapText="1"/>
    </xf>
    <xf numFmtId="16" fontId="1" fillId="2" borderId="4" xfId="0" applyNumberFormat="1" applyFont="1" applyFill="1" applyBorder="1" applyAlignment="1">
      <alignment horizontal="center" vertical="center" wrapText="1"/>
    </xf>
    <xf numFmtId="16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/>
    </xf>
    <xf numFmtId="0" fontId="0" fillId="0" borderId="0" xfId="0" applyBorder="1" applyAlignment="1"/>
    <xf numFmtId="0" fontId="6" fillId="0" borderId="0" xfId="0" applyFont="1" applyBorder="1" applyAlignment="1">
      <alignment horizontal="center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zoomScale="90" zoomScaleNormal="90" workbookViewId="0">
      <pane ySplit="8" topLeftCell="A51" activePane="bottomLeft" state="frozen"/>
      <selection pane="bottomLeft" activeCell="D53" sqref="D53"/>
    </sheetView>
  </sheetViews>
  <sheetFormatPr defaultRowHeight="15" x14ac:dyDescent="0.25"/>
  <cols>
    <col min="1" max="1" width="14.140625" customWidth="1"/>
    <col min="2" max="2" width="18.7109375" customWidth="1"/>
    <col min="3" max="3" width="30.5703125" customWidth="1"/>
    <col min="4" max="4" width="12" customWidth="1"/>
    <col min="5" max="5" width="11.42578125" customWidth="1"/>
    <col min="6" max="6" width="11" customWidth="1"/>
    <col min="7" max="8" width="10.85546875" customWidth="1"/>
    <col min="9" max="10" width="11" customWidth="1"/>
    <col min="11" max="11" width="11.28515625" customWidth="1"/>
    <col min="12" max="12" width="10.85546875" customWidth="1"/>
    <col min="13" max="13" width="11.42578125" style="8" customWidth="1"/>
    <col min="14" max="14" width="9.85546875" customWidth="1"/>
    <col min="15" max="15" width="10.28515625" customWidth="1"/>
    <col min="16" max="16" width="11.42578125" customWidth="1"/>
    <col min="17" max="17" width="13.85546875" customWidth="1"/>
    <col min="18" max="18" width="20.140625" customWidth="1"/>
    <col min="19" max="19" width="3.5703125" customWidth="1"/>
    <col min="20" max="20" width="3" customWidth="1"/>
    <col min="21" max="21" width="5.5703125" customWidth="1"/>
    <col min="22" max="22" width="2.42578125" customWidth="1"/>
    <col min="23" max="23" width="13.42578125" customWidth="1"/>
    <col min="24" max="24" width="5.28515625" customWidth="1"/>
    <col min="25" max="25" width="3" customWidth="1"/>
    <col min="26" max="26" width="2.7109375" customWidth="1"/>
    <col min="27" max="27" width="5.140625" customWidth="1"/>
    <col min="28" max="28" width="13.7109375" customWidth="1"/>
  </cols>
  <sheetData>
    <row r="1" spans="1:28" ht="15.75" x14ac:dyDescent="0.25">
      <c r="L1" s="98" t="s">
        <v>60</v>
      </c>
      <c r="M1" s="99"/>
      <c r="N1" s="99"/>
      <c r="O1" s="99"/>
      <c r="P1" s="100"/>
    </row>
    <row r="2" spans="1:28" ht="15.75" x14ac:dyDescent="0.25">
      <c r="I2" s="54"/>
      <c r="J2" s="54"/>
      <c r="K2" s="54"/>
      <c r="L2" s="98" t="s">
        <v>20</v>
      </c>
      <c r="M2" s="99"/>
      <c r="N2" s="99"/>
      <c r="O2" s="99"/>
      <c r="P2" s="100"/>
    </row>
    <row r="3" spans="1:28" ht="15.75" x14ac:dyDescent="0.25">
      <c r="I3" s="54"/>
      <c r="J3" s="55"/>
      <c r="K3" s="55"/>
      <c r="L3" s="98" t="s">
        <v>21</v>
      </c>
      <c r="M3" s="99"/>
      <c r="N3" s="99"/>
      <c r="O3" s="99"/>
      <c r="P3" s="100"/>
    </row>
    <row r="4" spans="1:28" ht="15.75" x14ac:dyDescent="0.25">
      <c r="I4" s="11"/>
      <c r="J4" s="54"/>
      <c r="K4" s="54"/>
      <c r="L4" s="98" t="s">
        <v>19</v>
      </c>
      <c r="M4" s="99"/>
      <c r="N4" s="99"/>
      <c r="O4" s="99"/>
      <c r="P4" s="100"/>
    </row>
    <row r="5" spans="1:28" ht="18.75" x14ac:dyDescent="0.25">
      <c r="C5" s="97" t="s">
        <v>16</v>
      </c>
      <c r="D5" s="97"/>
      <c r="E5" s="97"/>
      <c r="F5" s="97"/>
      <c r="G5" s="97"/>
      <c r="H5" s="97"/>
      <c r="I5" s="97"/>
      <c r="J5" s="97"/>
      <c r="K5" s="97"/>
      <c r="L5" s="97"/>
      <c r="M5" s="97"/>
      <c r="N5" s="97"/>
      <c r="O5" s="97"/>
    </row>
    <row r="6" spans="1:28" ht="32.25" customHeight="1" x14ac:dyDescent="0.25">
      <c r="C6" s="93" t="s">
        <v>22</v>
      </c>
      <c r="D6" s="93"/>
      <c r="E6" s="93"/>
      <c r="F6" s="93"/>
      <c r="G6" s="93"/>
      <c r="H6" s="93"/>
      <c r="I6" s="93"/>
      <c r="J6" s="93"/>
      <c r="K6" s="93"/>
      <c r="L6" s="93"/>
      <c r="M6" s="93"/>
      <c r="N6" s="93"/>
      <c r="O6" s="93"/>
    </row>
    <row r="7" spans="1:28" ht="86.25" customHeight="1" x14ac:dyDescent="0.25">
      <c r="A7" s="80" t="s">
        <v>12</v>
      </c>
      <c r="B7" s="80" t="s">
        <v>61</v>
      </c>
      <c r="C7" s="80" t="s">
        <v>13</v>
      </c>
      <c r="D7" s="94" t="s">
        <v>14</v>
      </c>
      <c r="E7" s="95"/>
      <c r="F7" s="95"/>
      <c r="G7" s="95"/>
      <c r="H7" s="95"/>
      <c r="I7" s="95"/>
      <c r="J7" s="95"/>
      <c r="K7" s="95"/>
      <c r="L7" s="95"/>
      <c r="M7" s="95"/>
      <c r="N7" s="95"/>
      <c r="O7" s="95"/>
      <c r="P7" s="96"/>
    </row>
    <row r="8" spans="1:28" x14ac:dyDescent="0.25">
      <c r="A8" s="81"/>
      <c r="B8" s="81"/>
      <c r="C8" s="81"/>
      <c r="D8" s="50" t="s">
        <v>15</v>
      </c>
      <c r="E8" s="16">
        <v>2014</v>
      </c>
      <c r="F8" s="16">
        <v>2015</v>
      </c>
      <c r="G8" s="16">
        <v>2016</v>
      </c>
      <c r="H8" s="16">
        <v>2017</v>
      </c>
      <c r="I8" s="15">
        <v>2018</v>
      </c>
      <c r="J8" s="15">
        <v>2019</v>
      </c>
      <c r="K8" s="15">
        <v>2020</v>
      </c>
      <c r="L8" s="15">
        <v>2021</v>
      </c>
      <c r="M8" s="17">
        <v>2022</v>
      </c>
      <c r="N8" s="15">
        <v>2023</v>
      </c>
      <c r="O8" s="15">
        <v>2024</v>
      </c>
      <c r="P8" s="56">
        <v>2025</v>
      </c>
    </row>
    <row r="9" spans="1:28" ht="24" customHeight="1" x14ac:dyDescent="0.25">
      <c r="A9" s="82" t="s">
        <v>62</v>
      </c>
      <c r="B9" s="82" t="s">
        <v>23</v>
      </c>
      <c r="C9" s="57" t="s">
        <v>4</v>
      </c>
      <c r="D9" s="21">
        <f>SUM(E9:P9)</f>
        <v>14305719.809999999</v>
      </c>
      <c r="E9" s="21">
        <f>SUM(E11:E30)</f>
        <v>1118783.6600000001</v>
      </c>
      <c r="F9" s="21">
        <f t="shared" ref="F9:P9" si="0">SUM(F11:F30)</f>
        <v>1227063.7000000002</v>
      </c>
      <c r="G9" s="21">
        <f t="shared" si="0"/>
        <v>1187940.8500000001</v>
      </c>
      <c r="H9" s="21">
        <f t="shared" si="0"/>
        <v>1216168.51</v>
      </c>
      <c r="I9" s="21">
        <f t="shared" si="0"/>
        <v>1276336.0999999999</v>
      </c>
      <c r="J9" s="21">
        <f t="shared" si="0"/>
        <v>2278999.0000000005</v>
      </c>
      <c r="K9" s="21">
        <f t="shared" si="0"/>
        <v>687009.36</v>
      </c>
      <c r="L9" s="21">
        <f t="shared" si="0"/>
        <v>565818.24</v>
      </c>
      <c r="M9" s="21">
        <f t="shared" si="0"/>
        <v>1042272.96</v>
      </c>
      <c r="N9" s="21">
        <f t="shared" si="0"/>
        <v>632880.41</v>
      </c>
      <c r="O9" s="21">
        <f t="shared" si="0"/>
        <v>752066.44</v>
      </c>
      <c r="P9" s="21">
        <f t="shared" si="0"/>
        <v>2320380.58</v>
      </c>
      <c r="Q9" s="2">
        <f>O31+O53</f>
        <v>752066.44000000006</v>
      </c>
      <c r="R9" s="2">
        <f>P31+P53</f>
        <v>2320380.58</v>
      </c>
    </row>
    <row r="10" spans="1:28" ht="26.25" customHeight="1" x14ac:dyDescent="0.25">
      <c r="A10" s="83"/>
      <c r="B10" s="83"/>
      <c r="C10" s="58" t="s">
        <v>25</v>
      </c>
      <c r="D10" s="21"/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61"/>
      <c r="Q10" s="51"/>
      <c r="R10" s="51"/>
      <c r="S10" s="51"/>
      <c r="T10" s="51"/>
      <c r="U10" s="51"/>
      <c r="V10" s="51"/>
      <c r="W10" s="51"/>
      <c r="X10" s="51"/>
      <c r="Y10" s="51"/>
      <c r="Z10" s="51"/>
      <c r="AA10" s="51"/>
      <c r="AB10" s="51"/>
    </row>
    <row r="11" spans="1:28" ht="21" customHeight="1" x14ac:dyDescent="0.25">
      <c r="A11" s="83"/>
      <c r="B11" s="83"/>
      <c r="C11" s="57" t="s">
        <v>26</v>
      </c>
      <c r="D11" s="21">
        <f t="shared" ref="D11:D30" si="1">SUM(E11:P11)</f>
        <v>197</v>
      </c>
      <c r="E11" s="21" t="s">
        <v>45</v>
      </c>
      <c r="F11" s="21" t="s">
        <v>45</v>
      </c>
      <c r="G11" s="21" t="s">
        <v>45</v>
      </c>
      <c r="H11" s="21">
        <v>115</v>
      </c>
      <c r="I11" s="21">
        <v>82</v>
      </c>
      <c r="J11" s="21" t="s">
        <v>45</v>
      </c>
      <c r="K11" s="21" t="s">
        <v>45</v>
      </c>
      <c r="L11" s="21" t="s">
        <v>45</v>
      </c>
      <c r="M11" s="21" t="s">
        <v>45</v>
      </c>
      <c r="N11" s="21" t="s">
        <v>45</v>
      </c>
      <c r="O11" s="21" t="s">
        <v>45</v>
      </c>
      <c r="P11" s="21" t="s">
        <v>45</v>
      </c>
    </row>
    <row r="12" spans="1:28" ht="25.5" customHeight="1" x14ac:dyDescent="0.25">
      <c r="A12" s="83"/>
      <c r="B12" s="83"/>
      <c r="C12" s="57" t="s">
        <v>27</v>
      </c>
      <c r="D12" s="21">
        <f t="shared" si="1"/>
        <v>234114.90000000002</v>
      </c>
      <c r="E12" s="24">
        <v>80724</v>
      </c>
      <c r="F12" s="24">
        <v>15143.2</v>
      </c>
      <c r="G12" s="24">
        <v>12659</v>
      </c>
      <c r="H12" s="24">
        <v>32609</v>
      </c>
      <c r="I12" s="24">
        <v>21605</v>
      </c>
      <c r="J12" s="24">
        <v>20247.5</v>
      </c>
      <c r="K12" s="24">
        <v>9051.9</v>
      </c>
      <c r="L12" s="24">
        <v>10916.6</v>
      </c>
      <c r="M12" s="25">
        <v>6136.7</v>
      </c>
      <c r="N12" s="24">
        <v>5682</v>
      </c>
      <c r="O12" s="24">
        <v>18340</v>
      </c>
      <c r="P12" s="24">
        <v>1000</v>
      </c>
    </row>
    <row r="13" spans="1:28" ht="42.75" customHeight="1" x14ac:dyDescent="0.25">
      <c r="A13" s="83"/>
      <c r="B13" s="75"/>
      <c r="C13" s="57" t="s">
        <v>48</v>
      </c>
      <c r="D13" s="21">
        <f t="shared" si="1"/>
        <v>116.15</v>
      </c>
      <c r="E13" s="21" t="s">
        <v>45</v>
      </c>
      <c r="F13" s="21" t="s">
        <v>45</v>
      </c>
      <c r="G13" s="21" t="s">
        <v>45</v>
      </c>
      <c r="H13" s="21" t="s">
        <v>45</v>
      </c>
      <c r="I13" s="21" t="s">
        <v>45</v>
      </c>
      <c r="J13" s="21" t="s">
        <v>45</v>
      </c>
      <c r="K13" s="21" t="s">
        <v>45</v>
      </c>
      <c r="L13" s="21" t="s">
        <v>45</v>
      </c>
      <c r="M13" s="21" t="s">
        <v>45</v>
      </c>
      <c r="N13" s="24">
        <v>116.15</v>
      </c>
      <c r="O13" s="21" t="s">
        <v>45</v>
      </c>
      <c r="P13" s="21" t="s">
        <v>45</v>
      </c>
    </row>
    <row r="14" spans="1:28" ht="52.5" customHeight="1" x14ac:dyDescent="0.25">
      <c r="A14" s="75"/>
      <c r="B14" s="75"/>
      <c r="C14" s="57" t="s">
        <v>28</v>
      </c>
      <c r="D14" s="21">
        <f t="shared" si="1"/>
        <v>3206.12</v>
      </c>
      <c r="E14" s="21" t="s">
        <v>45</v>
      </c>
      <c r="F14" s="21" t="s">
        <v>45</v>
      </c>
      <c r="G14" s="21" t="s">
        <v>45</v>
      </c>
      <c r="H14" s="21" t="s">
        <v>45</v>
      </c>
      <c r="I14" s="21" t="s">
        <v>45</v>
      </c>
      <c r="J14" s="21">
        <v>113</v>
      </c>
      <c r="K14" s="19">
        <v>667.2</v>
      </c>
      <c r="L14" s="19">
        <v>463.5</v>
      </c>
      <c r="M14" s="19">
        <v>491.42</v>
      </c>
      <c r="N14" s="21">
        <v>653.29999999999995</v>
      </c>
      <c r="O14" s="21">
        <v>817.7</v>
      </c>
      <c r="P14" s="21" t="s">
        <v>45</v>
      </c>
    </row>
    <row r="15" spans="1:28" ht="39.75" customHeight="1" x14ac:dyDescent="0.25">
      <c r="A15" s="75"/>
      <c r="B15" s="75"/>
      <c r="C15" s="57" t="s">
        <v>29</v>
      </c>
      <c r="D15" s="21">
        <f t="shared" si="1"/>
        <v>13498177.039999999</v>
      </c>
      <c r="E15" s="26">
        <v>1024552.06</v>
      </c>
      <c r="F15" s="26">
        <v>1198677.3</v>
      </c>
      <c r="G15" s="26">
        <v>1081018.55</v>
      </c>
      <c r="H15" s="26">
        <v>1140818.3999999999</v>
      </c>
      <c r="I15" s="26">
        <v>1204064.8999999999</v>
      </c>
      <c r="J15" s="26">
        <v>2218870.89</v>
      </c>
      <c r="K15" s="26">
        <v>645726.86</v>
      </c>
      <c r="L15" s="26">
        <v>494713.04</v>
      </c>
      <c r="M15" s="27">
        <v>943792.27</v>
      </c>
      <c r="N15" s="26">
        <v>570410.86</v>
      </c>
      <c r="O15" s="26">
        <v>656151.32999999996</v>
      </c>
      <c r="P15" s="26">
        <v>2319380.58</v>
      </c>
    </row>
    <row r="16" spans="1:28" ht="31.5" customHeight="1" x14ac:dyDescent="0.25">
      <c r="A16" s="75"/>
      <c r="B16" s="75"/>
      <c r="C16" s="57" t="s">
        <v>30</v>
      </c>
      <c r="D16" s="21">
        <f t="shared" si="1"/>
        <v>37739.800000000003</v>
      </c>
      <c r="E16" s="21">
        <v>2990</v>
      </c>
      <c r="F16" s="21">
        <v>1674</v>
      </c>
      <c r="G16" s="21">
        <v>458</v>
      </c>
      <c r="H16" s="21">
        <v>1365</v>
      </c>
      <c r="I16" s="21">
        <v>2836</v>
      </c>
      <c r="J16" s="21">
        <v>6041.2</v>
      </c>
      <c r="K16" s="21">
        <v>1900.5</v>
      </c>
      <c r="L16" s="23">
        <v>1072</v>
      </c>
      <c r="M16" s="22">
        <v>2722.9</v>
      </c>
      <c r="N16" s="21">
        <v>6313</v>
      </c>
      <c r="O16" s="21">
        <v>10367.200000000001</v>
      </c>
      <c r="P16" s="21" t="s">
        <v>45</v>
      </c>
    </row>
    <row r="17" spans="1:18" ht="35.25" customHeight="1" x14ac:dyDescent="0.25">
      <c r="A17" s="75"/>
      <c r="B17" s="75"/>
      <c r="C17" s="57" t="s">
        <v>31</v>
      </c>
      <c r="D17" s="21">
        <f t="shared" si="1"/>
        <v>33357.300000000003</v>
      </c>
      <c r="E17" s="21">
        <v>86</v>
      </c>
      <c r="F17" s="21"/>
      <c r="G17" s="21">
        <v>1020</v>
      </c>
      <c r="H17" s="21">
        <v>3057</v>
      </c>
      <c r="I17" s="21">
        <v>5699</v>
      </c>
      <c r="J17" s="21">
        <v>4302</v>
      </c>
      <c r="K17" s="21">
        <v>1831.7</v>
      </c>
      <c r="L17" s="23">
        <v>3263</v>
      </c>
      <c r="M17" s="22">
        <v>2441.3000000000002</v>
      </c>
      <c r="N17" s="21">
        <v>6964</v>
      </c>
      <c r="O17" s="21">
        <v>4693.3</v>
      </c>
      <c r="P17" s="21" t="s">
        <v>45</v>
      </c>
    </row>
    <row r="18" spans="1:18" ht="30" customHeight="1" x14ac:dyDescent="0.25">
      <c r="A18" s="75"/>
      <c r="B18" s="75"/>
      <c r="C18" s="57" t="s">
        <v>32</v>
      </c>
      <c r="D18" s="21">
        <f t="shared" si="1"/>
        <v>23755</v>
      </c>
      <c r="E18" s="21">
        <v>107</v>
      </c>
      <c r="F18" s="21">
        <v>336</v>
      </c>
      <c r="G18" s="21">
        <v>308</v>
      </c>
      <c r="H18" s="21">
        <v>2285</v>
      </c>
      <c r="I18" s="21">
        <v>3525</v>
      </c>
      <c r="J18" s="21">
        <v>1542</v>
      </c>
      <c r="K18" s="21">
        <v>428</v>
      </c>
      <c r="L18" s="23">
        <v>3125</v>
      </c>
      <c r="M18" s="22">
        <v>2978</v>
      </c>
      <c r="N18" s="21">
        <v>3721</v>
      </c>
      <c r="O18" s="21">
        <v>5400</v>
      </c>
      <c r="P18" s="21" t="s">
        <v>45</v>
      </c>
    </row>
    <row r="19" spans="1:18" ht="29.25" customHeight="1" x14ac:dyDescent="0.25">
      <c r="A19" s="75"/>
      <c r="B19" s="75"/>
      <c r="C19" s="57" t="s">
        <v>33</v>
      </c>
      <c r="D19" s="21">
        <f t="shared" si="1"/>
        <v>44478.619999999995</v>
      </c>
      <c r="E19" s="21">
        <v>6</v>
      </c>
      <c r="F19" s="21">
        <v>65</v>
      </c>
      <c r="G19" s="21">
        <v>782.5</v>
      </c>
      <c r="H19" s="21">
        <v>2918.81</v>
      </c>
      <c r="I19" s="21">
        <v>6557.1</v>
      </c>
      <c r="J19" s="21">
        <v>965</v>
      </c>
      <c r="K19" s="21">
        <v>1394</v>
      </c>
      <c r="L19" s="23">
        <v>888</v>
      </c>
      <c r="M19" s="22">
        <v>2257.11</v>
      </c>
      <c r="N19" s="21">
        <v>14592.3</v>
      </c>
      <c r="O19" s="21">
        <v>14052.8</v>
      </c>
      <c r="P19" s="21" t="s">
        <v>45</v>
      </c>
    </row>
    <row r="20" spans="1:18" ht="30" customHeight="1" x14ac:dyDescent="0.25">
      <c r="A20" s="75"/>
      <c r="B20" s="75"/>
      <c r="C20" s="57" t="s">
        <v>34</v>
      </c>
      <c r="D20" s="21">
        <f t="shared" si="1"/>
        <v>32086.46</v>
      </c>
      <c r="E20" s="21">
        <v>656</v>
      </c>
      <c r="F20" s="21">
        <v>165</v>
      </c>
      <c r="G20" s="21">
        <v>158</v>
      </c>
      <c r="H20" s="21">
        <v>3560.5</v>
      </c>
      <c r="I20" s="21">
        <v>2473</v>
      </c>
      <c r="J20" s="21">
        <v>1343.5</v>
      </c>
      <c r="K20" s="21">
        <v>875</v>
      </c>
      <c r="L20" s="23">
        <v>9437.1</v>
      </c>
      <c r="M20" s="22">
        <v>2632</v>
      </c>
      <c r="N20" s="21">
        <v>2741</v>
      </c>
      <c r="O20" s="21">
        <v>8045.36</v>
      </c>
      <c r="P20" s="21" t="s">
        <v>45</v>
      </c>
    </row>
    <row r="21" spans="1:18" ht="27.75" customHeight="1" x14ac:dyDescent="0.25">
      <c r="A21" s="75"/>
      <c r="B21" s="75"/>
      <c r="C21" s="57" t="s">
        <v>35</v>
      </c>
      <c r="D21" s="21">
        <f t="shared" si="1"/>
        <v>24479.600000000002</v>
      </c>
      <c r="E21" s="21">
        <v>301</v>
      </c>
      <c r="F21" s="21">
        <v>402</v>
      </c>
      <c r="G21" s="21">
        <v>944</v>
      </c>
      <c r="H21" s="21">
        <v>3211</v>
      </c>
      <c r="I21" s="21">
        <v>2389.9</v>
      </c>
      <c r="J21" s="21">
        <v>3657.5</v>
      </c>
      <c r="K21" s="21">
        <v>2222</v>
      </c>
      <c r="L21" s="23">
        <v>1411</v>
      </c>
      <c r="M21" s="22">
        <v>1853</v>
      </c>
      <c r="N21" s="21">
        <v>3086</v>
      </c>
      <c r="O21" s="21">
        <v>5002.2</v>
      </c>
      <c r="P21" s="21" t="s">
        <v>45</v>
      </c>
    </row>
    <row r="22" spans="1:18" ht="37.5" customHeight="1" x14ac:dyDescent="0.25">
      <c r="A22" s="75"/>
      <c r="B22" s="75"/>
      <c r="C22" s="57" t="s">
        <v>36</v>
      </c>
      <c r="D22" s="21">
        <f t="shared" si="1"/>
        <v>1128</v>
      </c>
      <c r="E22" s="21" t="s">
        <v>45</v>
      </c>
      <c r="F22" s="21" t="s">
        <v>45</v>
      </c>
      <c r="G22" s="21" t="s">
        <v>45</v>
      </c>
      <c r="H22" s="21">
        <v>1128</v>
      </c>
      <c r="I22" s="21" t="s">
        <v>45</v>
      </c>
      <c r="J22" s="21" t="s">
        <v>45</v>
      </c>
      <c r="K22" s="21" t="s">
        <v>45</v>
      </c>
      <c r="L22" s="21" t="s">
        <v>45</v>
      </c>
      <c r="M22" s="21" t="s">
        <v>45</v>
      </c>
      <c r="N22" s="21" t="s">
        <v>45</v>
      </c>
      <c r="O22" s="21" t="s">
        <v>45</v>
      </c>
      <c r="P22" s="21" t="s">
        <v>45</v>
      </c>
    </row>
    <row r="23" spans="1:18" ht="55.5" customHeight="1" x14ac:dyDescent="0.25">
      <c r="A23" s="75"/>
      <c r="B23" s="75"/>
      <c r="C23" s="57" t="s">
        <v>37</v>
      </c>
      <c r="D23" s="21">
        <f t="shared" si="1"/>
        <v>10677.4</v>
      </c>
      <c r="E23" s="21" t="s">
        <v>45</v>
      </c>
      <c r="F23" s="21" t="s">
        <v>45</v>
      </c>
      <c r="G23" s="21" t="s">
        <v>45</v>
      </c>
      <c r="H23" s="21" t="s">
        <v>45</v>
      </c>
      <c r="I23" s="21" t="s">
        <v>45</v>
      </c>
      <c r="J23" s="21" t="s">
        <v>45</v>
      </c>
      <c r="K23" s="21">
        <v>502</v>
      </c>
      <c r="L23" s="23">
        <v>7097.9</v>
      </c>
      <c r="M23" s="22">
        <v>2752.5</v>
      </c>
      <c r="N23" s="21">
        <v>246</v>
      </c>
      <c r="O23" s="21">
        <v>79</v>
      </c>
      <c r="P23" s="21" t="s">
        <v>45</v>
      </c>
    </row>
    <row r="24" spans="1:18" ht="40.5" customHeight="1" x14ac:dyDescent="0.25">
      <c r="A24" s="79"/>
      <c r="B24" s="79"/>
      <c r="C24" s="57" t="s">
        <v>38</v>
      </c>
      <c r="D24" s="21">
        <f t="shared" si="1"/>
        <v>702</v>
      </c>
      <c r="E24" s="21">
        <v>2</v>
      </c>
      <c r="F24" s="21" t="s">
        <v>45</v>
      </c>
      <c r="G24" s="21" t="s">
        <v>45</v>
      </c>
      <c r="H24" s="21" t="s">
        <v>45</v>
      </c>
      <c r="I24" s="21" t="s">
        <v>45</v>
      </c>
      <c r="J24" s="21">
        <v>300</v>
      </c>
      <c r="K24" s="21">
        <v>300</v>
      </c>
      <c r="L24" s="21" t="s">
        <v>45</v>
      </c>
      <c r="M24" s="22">
        <v>100</v>
      </c>
      <c r="N24" s="21" t="s">
        <v>45</v>
      </c>
      <c r="O24" s="21" t="s">
        <v>45</v>
      </c>
      <c r="P24" s="21" t="s">
        <v>45</v>
      </c>
    </row>
    <row r="25" spans="1:18" ht="41.25" customHeight="1" x14ac:dyDescent="0.25">
      <c r="A25" s="78"/>
      <c r="B25" s="75"/>
      <c r="C25" s="57" t="s">
        <v>39</v>
      </c>
      <c r="D25" s="21">
        <f t="shared" si="1"/>
        <v>152495.4</v>
      </c>
      <c r="E25" s="21">
        <v>7985.5</v>
      </c>
      <c r="F25" s="21">
        <v>3592.1</v>
      </c>
      <c r="G25" s="21">
        <v>81727.600000000006</v>
      </c>
      <c r="H25" s="21">
        <v>6750.3</v>
      </c>
      <c r="I25" s="21">
        <v>3889.4</v>
      </c>
      <c r="J25" s="21">
        <v>4169.2</v>
      </c>
      <c r="K25" s="21">
        <v>4364.8999999999996</v>
      </c>
      <c r="L25" s="23">
        <v>16075</v>
      </c>
      <c r="M25" s="22">
        <v>22947</v>
      </c>
      <c r="N25" s="21">
        <v>493.4</v>
      </c>
      <c r="O25" s="21">
        <v>501</v>
      </c>
      <c r="P25" s="21" t="s">
        <v>45</v>
      </c>
    </row>
    <row r="26" spans="1:18" ht="42.75" customHeight="1" x14ac:dyDescent="0.25">
      <c r="A26" s="75"/>
      <c r="B26" s="75"/>
      <c r="C26" s="57" t="s">
        <v>40</v>
      </c>
      <c r="D26" s="21">
        <f t="shared" si="1"/>
        <v>42576.55</v>
      </c>
      <c r="E26" s="21" t="s">
        <v>45</v>
      </c>
      <c r="F26" s="21">
        <v>64.099999999999994</v>
      </c>
      <c r="G26" s="21">
        <v>3412</v>
      </c>
      <c r="H26" s="21">
        <v>6816</v>
      </c>
      <c r="I26" s="21">
        <v>7773</v>
      </c>
      <c r="J26" s="21" t="s">
        <v>45</v>
      </c>
      <c r="K26" s="21">
        <v>6682</v>
      </c>
      <c r="L26" s="23">
        <v>458</v>
      </c>
      <c r="M26" s="22">
        <v>4799.3999999999996</v>
      </c>
      <c r="N26" s="21">
        <v>870</v>
      </c>
      <c r="O26" s="21">
        <v>11702.05</v>
      </c>
      <c r="P26" s="21" t="s">
        <v>45</v>
      </c>
    </row>
    <row r="27" spans="1:18" ht="55.5" customHeight="1" x14ac:dyDescent="0.25">
      <c r="A27" s="88"/>
      <c r="B27" s="88"/>
      <c r="C27" s="57" t="s">
        <v>41</v>
      </c>
      <c r="D27" s="21">
        <f t="shared" si="1"/>
        <v>140523.78000000003</v>
      </c>
      <c r="E27" s="21">
        <v>647</v>
      </c>
      <c r="F27" s="21">
        <v>3770</v>
      </c>
      <c r="G27" s="21">
        <v>5030.2</v>
      </c>
      <c r="H27" s="21">
        <v>11108.5</v>
      </c>
      <c r="I27" s="21">
        <v>8056.5</v>
      </c>
      <c r="J27" s="21">
        <v>16594.400000000001</v>
      </c>
      <c r="K27" s="21">
        <v>10914.3</v>
      </c>
      <c r="L27" s="23">
        <v>16256.5</v>
      </c>
      <c r="M27" s="22">
        <v>40637.58</v>
      </c>
      <c r="N27" s="21">
        <v>16327.8</v>
      </c>
      <c r="O27" s="21">
        <v>11181</v>
      </c>
      <c r="P27" s="21" t="s">
        <v>45</v>
      </c>
    </row>
    <row r="28" spans="1:18" ht="44.25" customHeight="1" x14ac:dyDescent="0.25">
      <c r="A28" s="89"/>
      <c r="B28" s="89"/>
      <c r="C28" s="57" t="s">
        <v>42</v>
      </c>
      <c r="D28" s="21">
        <f t="shared" si="1"/>
        <v>19327.510000000002</v>
      </c>
      <c r="E28" s="21">
        <v>520.1</v>
      </c>
      <c r="F28" s="21">
        <v>3116</v>
      </c>
      <c r="G28" s="21">
        <v>423</v>
      </c>
      <c r="H28" s="21">
        <v>396</v>
      </c>
      <c r="I28" s="21">
        <v>6763.3</v>
      </c>
      <c r="J28" s="21">
        <v>541.30999999999995</v>
      </c>
      <c r="K28" s="21">
        <v>59</v>
      </c>
      <c r="L28" s="23">
        <v>211.9</v>
      </c>
      <c r="M28" s="22">
        <v>1825.5</v>
      </c>
      <c r="N28" s="21">
        <v>152.6</v>
      </c>
      <c r="O28" s="21">
        <v>5318.8</v>
      </c>
      <c r="P28" s="21" t="s">
        <v>45</v>
      </c>
    </row>
    <row r="29" spans="1:18" ht="38.25" customHeight="1" x14ac:dyDescent="0.25">
      <c r="A29" s="89"/>
      <c r="B29" s="89"/>
      <c r="C29" s="57" t="s">
        <v>43</v>
      </c>
      <c r="D29" s="21">
        <f t="shared" si="1"/>
        <v>4563.78</v>
      </c>
      <c r="E29" s="21">
        <v>207</v>
      </c>
      <c r="F29" s="21">
        <v>59</v>
      </c>
      <c r="G29" s="21" t="s">
        <v>45</v>
      </c>
      <c r="H29" s="21">
        <v>30</v>
      </c>
      <c r="I29" s="21">
        <v>495</v>
      </c>
      <c r="J29" s="21">
        <v>311.5</v>
      </c>
      <c r="K29" s="21" t="s">
        <v>45</v>
      </c>
      <c r="L29" s="23">
        <v>180</v>
      </c>
      <c r="M29" s="22">
        <v>3141.08</v>
      </c>
      <c r="N29" s="21" t="s">
        <v>45</v>
      </c>
      <c r="O29" s="21">
        <v>140.19999999999999</v>
      </c>
      <c r="P29" s="21" t="s">
        <v>45</v>
      </c>
    </row>
    <row r="30" spans="1:18" ht="79.5" customHeight="1" x14ac:dyDescent="0.25">
      <c r="A30" s="81"/>
      <c r="B30" s="81"/>
      <c r="C30" s="57" t="s">
        <v>44</v>
      </c>
      <c r="D30" s="21">
        <f t="shared" si="1"/>
        <v>2017.4</v>
      </c>
      <c r="E30" s="21" t="s">
        <v>45</v>
      </c>
      <c r="F30" s="21" t="s">
        <v>45</v>
      </c>
      <c r="G30" s="21" t="s">
        <v>45</v>
      </c>
      <c r="H30" s="21" t="s">
        <v>45</v>
      </c>
      <c r="I30" s="21">
        <v>127</v>
      </c>
      <c r="J30" s="21" t="s">
        <v>45</v>
      </c>
      <c r="K30" s="21">
        <v>90</v>
      </c>
      <c r="L30" s="23">
        <v>249.7</v>
      </c>
      <c r="M30" s="22">
        <v>765.2</v>
      </c>
      <c r="N30" s="21">
        <v>511</v>
      </c>
      <c r="O30" s="21">
        <v>274.5</v>
      </c>
      <c r="P30" s="21" t="s">
        <v>45</v>
      </c>
    </row>
    <row r="31" spans="1:18" ht="24.75" customHeight="1" x14ac:dyDescent="0.25">
      <c r="A31" s="92" t="s">
        <v>10</v>
      </c>
      <c r="B31" s="82" t="s">
        <v>51</v>
      </c>
      <c r="C31" s="18" t="s">
        <v>4</v>
      </c>
      <c r="D31" s="21">
        <f>SUM(E31:P31)</f>
        <v>12787870.629999999</v>
      </c>
      <c r="E31" s="21">
        <f>SUM(E33:E52)</f>
        <v>1012657.66</v>
      </c>
      <c r="F31" s="21">
        <f t="shared" ref="F31:P31" si="2">SUM(F33:F52)</f>
        <v>1142502.7000000002</v>
      </c>
      <c r="G31" s="21">
        <f t="shared" si="2"/>
        <v>1088286.3999999999</v>
      </c>
      <c r="H31" s="21">
        <f t="shared" si="2"/>
        <v>1119756.51</v>
      </c>
      <c r="I31" s="21">
        <f t="shared" si="2"/>
        <v>1178500.0999999999</v>
      </c>
      <c r="J31" s="21">
        <f t="shared" si="2"/>
        <v>2177940.0000000005</v>
      </c>
      <c r="K31" s="21">
        <f t="shared" si="2"/>
        <v>587155.36</v>
      </c>
      <c r="L31" s="21">
        <f t="shared" si="2"/>
        <v>458295.24</v>
      </c>
      <c r="M31" s="21">
        <f t="shared" si="2"/>
        <v>898420.96</v>
      </c>
      <c r="N31" s="21">
        <f t="shared" si="2"/>
        <v>474917.18</v>
      </c>
      <c r="O31" s="21">
        <f t="shared" si="2"/>
        <v>557811.94000000006</v>
      </c>
      <c r="P31" s="21">
        <f t="shared" si="2"/>
        <v>2091626.58</v>
      </c>
      <c r="Q31" s="2"/>
      <c r="R31" s="2"/>
    </row>
    <row r="32" spans="1:18" ht="16.5" customHeight="1" x14ac:dyDescent="0.25">
      <c r="A32" s="83"/>
      <c r="B32" s="83"/>
      <c r="C32" s="20" t="s">
        <v>25</v>
      </c>
      <c r="D32" s="21"/>
      <c r="E32" s="1"/>
      <c r="F32" s="1"/>
      <c r="G32" s="1"/>
      <c r="H32" s="1"/>
      <c r="I32" s="1"/>
      <c r="J32" s="5"/>
      <c r="K32" s="5"/>
      <c r="L32" s="5"/>
      <c r="M32" s="5"/>
      <c r="N32" s="3"/>
      <c r="O32" s="3"/>
      <c r="P32" s="61"/>
    </row>
    <row r="33" spans="1:16" ht="21.75" customHeight="1" x14ac:dyDescent="0.25">
      <c r="A33" s="83"/>
      <c r="B33" s="83"/>
      <c r="C33" s="18" t="s">
        <v>26</v>
      </c>
      <c r="D33" s="21">
        <f t="shared" ref="D33:D52" si="3">SUM(E33:P33)</f>
        <v>197</v>
      </c>
      <c r="E33" s="21" t="s">
        <v>45</v>
      </c>
      <c r="F33" s="21" t="s">
        <v>45</v>
      </c>
      <c r="G33" s="21" t="s">
        <v>45</v>
      </c>
      <c r="H33" s="21">
        <v>115</v>
      </c>
      <c r="I33" s="21">
        <v>82</v>
      </c>
      <c r="J33" s="21" t="s">
        <v>45</v>
      </c>
      <c r="K33" s="21" t="s">
        <v>45</v>
      </c>
      <c r="L33" s="21" t="s">
        <v>45</v>
      </c>
      <c r="M33" s="21" t="s">
        <v>45</v>
      </c>
      <c r="N33" s="21" t="s">
        <v>45</v>
      </c>
      <c r="O33" s="21" t="s">
        <v>45</v>
      </c>
      <c r="P33" s="21" t="s">
        <v>45</v>
      </c>
    </row>
    <row r="34" spans="1:16" ht="24.75" customHeight="1" x14ac:dyDescent="0.25">
      <c r="A34" s="83"/>
      <c r="B34" s="83"/>
      <c r="C34" s="18" t="s">
        <v>27</v>
      </c>
      <c r="D34" s="21">
        <f t="shared" si="3"/>
        <v>234114.90000000002</v>
      </c>
      <c r="E34" s="24">
        <v>80724</v>
      </c>
      <c r="F34" s="24">
        <v>15143.2</v>
      </c>
      <c r="G34" s="24">
        <v>12659</v>
      </c>
      <c r="H34" s="24">
        <v>32609</v>
      </c>
      <c r="I34" s="24">
        <v>21605</v>
      </c>
      <c r="J34" s="24">
        <v>20247.5</v>
      </c>
      <c r="K34" s="24">
        <v>9051.9</v>
      </c>
      <c r="L34" s="24">
        <v>10916.6</v>
      </c>
      <c r="M34" s="25">
        <v>6136.7</v>
      </c>
      <c r="N34" s="24">
        <v>5682</v>
      </c>
      <c r="O34" s="24">
        <v>18340</v>
      </c>
      <c r="P34" s="24">
        <v>1000</v>
      </c>
    </row>
    <row r="35" spans="1:16" ht="45.75" customHeight="1" x14ac:dyDescent="0.25">
      <c r="A35" s="83"/>
      <c r="B35" s="83"/>
      <c r="C35" s="18" t="s">
        <v>48</v>
      </c>
      <c r="D35" s="21">
        <f t="shared" si="3"/>
        <v>116.15</v>
      </c>
      <c r="E35" s="21" t="s">
        <v>45</v>
      </c>
      <c r="F35" s="21" t="s">
        <v>45</v>
      </c>
      <c r="G35" s="21" t="s">
        <v>45</v>
      </c>
      <c r="H35" s="21" t="s">
        <v>45</v>
      </c>
      <c r="I35" s="21" t="s">
        <v>45</v>
      </c>
      <c r="J35" s="21" t="s">
        <v>45</v>
      </c>
      <c r="K35" s="21" t="s">
        <v>45</v>
      </c>
      <c r="L35" s="21" t="s">
        <v>45</v>
      </c>
      <c r="M35" s="21" t="s">
        <v>45</v>
      </c>
      <c r="N35" s="24">
        <v>116.15</v>
      </c>
      <c r="O35" s="21" t="s">
        <v>45</v>
      </c>
      <c r="P35" s="21" t="s">
        <v>45</v>
      </c>
    </row>
    <row r="36" spans="1:16" ht="50.25" customHeight="1" x14ac:dyDescent="0.25">
      <c r="A36" s="75"/>
      <c r="B36" s="75"/>
      <c r="C36" s="18" t="s">
        <v>28</v>
      </c>
      <c r="D36" s="21">
        <f t="shared" si="3"/>
        <v>3206.12</v>
      </c>
      <c r="E36" s="21" t="s">
        <v>45</v>
      </c>
      <c r="F36" s="21" t="s">
        <v>45</v>
      </c>
      <c r="G36" s="21" t="s">
        <v>45</v>
      </c>
      <c r="H36" s="21" t="s">
        <v>45</v>
      </c>
      <c r="I36" s="21" t="s">
        <v>45</v>
      </c>
      <c r="J36" s="21">
        <v>113</v>
      </c>
      <c r="K36" s="19">
        <v>667.2</v>
      </c>
      <c r="L36" s="19">
        <v>463.5</v>
      </c>
      <c r="M36" s="19">
        <v>491.42</v>
      </c>
      <c r="N36" s="21">
        <v>653.29999999999995</v>
      </c>
      <c r="O36" s="21">
        <v>817.7</v>
      </c>
      <c r="P36" s="21" t="s">
        <v>45</v>
      </c>
    </row>
    <row r="37" spans="1:16" ht="38.25" customHeight="1" x14ac:dyDescent="0.25">
      <c r="A37" s="75"/>
      <c r="B37" s="75"/>
      <c r="C37" s="18" t="s">
        <v>29</v>
      </c>
      <c r="D37" s="21">
        <f t="shared" si="3"/>
        <v>11980327.860000001</v>
      </c>
      <c r="E37" s="26">
        <v>918426.06</v>
      </c>
      <c r="F37" s="26">
        <v>1114116.3</v>
      </c>
      <c r="G37" s="26">
        <v>981364.1</v>
      </c>
      <c r="H37" s="26">
        <v>1044406.4</v>
      </c>
      <c r="I37" s="26">
        <v>1106228.8999999999</v>
      </c>
      <c r="J37" s="26">
        <v>2117811.89</v>
      </c>
      <c r="K37" s="26">
        <v>545872.86</v>
      </c>
      <c r="L37" s="26">
        <v>387190.04</v>
      </c>
      <c r="M37" s="27">
        <v>799940.27</v>
      </c>
      <c r="N37" s="26">
        <v>412447.63</v>
      </c>
      <c r="O37" s="26">
        <v>461896.83</v>
      </c>
      <c r="P37" s="26">
        <v>2090626.58</v>
      </c>
    </row>
    <row r="38" spans="1:16" ht="27.75" customHeight="1" x14ac:dyDescent="0.25">
      <c r="A38" s="75"/>
      <c r="B38" s="75"/>
      <c r="C38" s="18" t="s">
        <v>30</v>
      </c>
      <c r="D38" s="21">
        <f t="shared" si="3"/>
        <v>37739.800000000003</v>
      </c>
      <c r="E38" s="21">
        <v>2990</v>
      </c>
      <c r="F38" s="21">
        <v>1674</v>
      </c>
      <c r="G38" s="21">
        <v>458</v>
      </c>
      <c r="H38" s="21">
        <v>1365</v>
      </c>
      <c r="I38" s="21">
        <v>2836</v>
      </c>
      <c r="J38" s="21">
        <v>6041.2</v>
      </c>
      <c r="K38" s="21">
        <v>1900.5</v>
      </c>
      <c r="L38" s="23">
        <v>1072</v>
      </c>
      <c r="M38" s="22">
        <v>2722.9</v>
      </c>
      <c r="N38" s="21">
        <v>6313</v>
      </c>
      <c r="O38" s="21">
        <v>10367.200000000001</v>
      </c>
      <c r="P38" s="21" t="s">
        <v>45</v>
      </c>
    </row>
    <row r="39" spans="1:16" ht="27.75" customHeight="1" x14ac:dyDescent="0.25">
      <c r="A39" s="75"/>
      <c r="B39" s="75"/>
      <c r="C39" s="18" t="s">
        <v>31</v>
      </c>
      <c r="D39" s="21">
        <f t="shared" si="3"/>
        <v>33357.300000000003</v>
      </c>
      <c r="E39" s="21">
        <v>86</v>
      </c>
      <c r="F39" s="21"/>
      <c r="G39" s="21">
        <v>1020</v>
      </c>
      <c r="H39" s="21">
        <v>3057</v>
      </c>
      <c r="I39" s="21">
        <v>5699</v>
      </c>
      <c r="J39" s="21">
        <v>4302</v>
      </c>
      <c r="K39" s="21">
        <v>1831.7</v>
      </c>
      <c r="L39" s="23">
        <v>3263</v>
      </c>
      <c r="M39" s="22">
        <v>2441.3000000000002</v>
      </c>
      <c r="N39" s="21">
        <v>6964</v>
      </c>
      <c r="O39" s="21">
        <v>4693.3</v>
      </c>
      <c r="P39" s="21" t="s">
        <v>45</v>
      </c>
    </row>
    <row r="40" spans="1:16" ht="34.5" customHeight="1" x14ac:dyDescent="0.25">
      <c r="A40" s="75"/>
      <c r="B40" s="75"/>
      <c r="C40" s="18" t="s">
        <v>32</v>
      </c>
      <c r="D40" s="21">
        <f t="shared" si="3"/>
        <v>23755</v>
      </c>
      <c r="E40" s="21">
        <v>107</v>
      </c>
      <c r="F40" s="21">
        <v>336</v>
      </c>
      <c r="G40" s="21">
        <v>308</v>
      </c>
      <c r="H40" s="21">
        <v>2285</v>
      </c>
      <c r="I40" s="21">
        <v>3525</v>
      </c>
      <c r="J40" s="21">
        <v>1542</v>
      </c>
      <c r="K40" s="21">
        <v>428</v>
      </c>
      <c r="L40" s="23">
        <v>3125</v>
      </c>
      <c r="M40" s="22">
        <v>2978</v>
      </c>
      <c r="N40" s="21">
        <v>3721</v>
      </c>
      <c r="O40" s="21">
        <v>5400</v>
      </c>
      <c r="P40" s="21" t="s">
        <v>45</v>
      </c>
    </row>
    <row r="41" spans="1:16" ht="26.25" customHeight="1" x14ac:dyDescent="0.25">
      <c r="A41" s="79"/>
      <c r="B41" s="79"/>
      <c r="C41" s="18" t="s">
        <v>33</v>
      </c>
      <c r="D41" s="21">
        <f t="shared" si="3"/>
        <v>44478.619999999995</v>
      </c>
      <c r="E41" s="21">
        <v>6</v>
      </c>
      <c r="F41" s="21">
        <v>65</v>
      </c>
      <c r="G41" s="21">
        <v>782.5</v>
      </c>
      <c r="H41" s="21">
        <v>2918.81</v>
      </c>
      <c r="I41" s="21">
        <v>6557.1</v>
      </c>
      <c r="J41" s="21">
        <v>965</v>
      </c>
      <c r="K41" s="21">
        <v>1394</v>
      </c>
      <c r="L41" s="23">
        <v>888</v>
      </c>
      <c r="M41" s="22">
        <v>2257.11</v>
      </c>
      <c r="N41" s="21">
        <v>14592.3</v>
      </c>
      <c r="O41" s="21">
        <v>14052.8</v>
      </c>
      <c r="P41" s="21" t="s">
        <v>45</v>
      </c>
    </row>
    <row r="42" spans="1:16" ht="28.5" customHeight="1" x14ac:dyDescent="0.25">
      <c r="A42" s="78"/>
      <c r="B42" s="78"/>
      <c r="C42" s="18" t="s">
        <v>34</v>
      </c>
      <c r="D42" s="21">
        <f t="shared" si="3"/>
        <v>32086.46</v>
      </c>
      <c r="E42" s="21">
        <v>656</v>
      </c>
      <c r="F42" s="21">
        <v>165</v>
      </c>
      <c r="G42" s="21">
        <v>158</v>
      </c>
      <c r="H42" s="21">
        <v>3560.5</v>
      </c>
      <c r="I42" s="21">
        <v>2473</v>
      </c>
      <c r="J42" s="21">
        <v>1343.5</v>
      </c>
      <c r="K42" s="21">
        <v>875</v>
      </c>
      <c r="L42" s="23">
        <v>9437.1</v>
      </c>
      <c r="M42" s="22">
        <v>2632</v>
      </c>
      <c r="N42" s="21">
        <v>2741</v>
      </c>
      <c r="O42" s="21">
        <v>8045.36</v>
      </c>
      <c r="P42" s="21" t="s">
        <v>45</v>
      </c>
    </row>
    <row r="43" spans="1:16" ht="32.25" customHeight="1" x14ac:dyDescent="0.25">
      <c r="A43" s="75"/>
      <c r="B43" s="75"/>
      <c r="C43" s="18" t="s">
        <v>35</v>
      </c>
      <c r="D43" s="21">
        <f t="shared" si="3"/>
        <v>24479.600000000002</v>
      </c>
      <c r="E43" s="21">
        <v>301</v>
      </c>
      <c r="F43" s="21">
        <v>402</v>
      </c>
      <c r="G43" s="21">
        <v>944</v>
      </c>
      <c r="H43" s="21">
        <v>3211</v>
      </c>
      <c r="I43" s="21">
        <v>2389.9</v>
      </c>
      <c r="J43" s="21">
        <v>3657.5</v>
      </c>
      <c r="K43" s="21">
        <v>2222</v>
      </c>
      <c r="L43" s="23">
        <v>1411</v>
      </c>
      <c r="M43" s="22">
        <v>1853</v>
      </c>
      <c r="N43" s="21">
        <v>3086</v>
      </c>
      <c r="O43" s="21">
        <v>5002.2</v>
      </c>
      <c r="P43" s="21" t="s">
        <v>45</v>
      </c>
    </row>
    <row r="44" spans="1:16" ht="41.25" customHeight="1" x14ac:dyDescent="0.25">
      <c r="A44" s="75"/>
      <c r="B44" s="75"/>
      <c r="C44" s="18" t="s">
        <v>36</v>
      </c>
      <c r="D44" s="21">
        <f t="shared" si="3"/>
        <v>1128</v>
      </c>
      <c r="E44" s="21" t="s">
        <v>45</v>
      </c>
      <c r="F44" s="21" t="s">
        <v>45</v>
      </c>
      <c r="G44" s="21" t="s">
        <v>45</v>
      </c>
      <c r="H44" s="21">
        <v>1128</v>
      </c>
      <c r="I44" s="21" t="s">
        <v>45</v>
      </c>
      <c r="J44" s="21" t="s">
        <v>45</v>
      </c>
      <c r="K44" s="21" t="s">
        <v>45</v>
      </c>
      <c r="L44" s="21" t="s">
        <v>45</v>
      </c>
      <c r="M44" s="21" t="s">
        <v>45</v>
      </c>
      <c r="N44" s="21" t="s">
        <v>45</v>
      </c>
      <c r="O44" s="21" t="s">
        <v>45</v>
      </c>
      <c r="P44" s="21" t="s">
        <v>45</v>
      </c>
    </row>
    <row r="45" spans="1:16" ht="53.25" customHeight="1" x14ac:dyDescent="0.25">
      <c r="A45" s="75"/>
      <c r="B45" s="75"/>
      <c r="C45" s="18" t="s">
        <v>37</v>
      </c>
      <c r="D45" s="21">
        <f t="shared" si="3"/>
        <v>10677.4</v>
      </c>
      <c r="E45" s="21" t="s">
        <v>45</v>
      </c>
      <c r="F45" s="21" t="s">
        <v>45</v>
      </c>
      <c r="G45" s="21" t="s">
        <v>45</v>
      </c>
      <c r="H45" s="21" t="s">
        <v>45</v>
      </c>
      <c r="I45" s="21" t="s">
        <v>45</v>
      </c>
      <c r="J45" s="21" t="s">
        <v>45</v>
      </c>
      <c r="K45" s="21">
        <v>502</v>
      </c>
      <c r="L45" s="23">
        <v>7097.9</v>
      </c>
      <c r="M45" s="22">
        <v>2752.5</v>
      </c>
      <c r="N45" s="21">
        <v>246</v>
      </c>
      <c r="O45" s="21">
        <v>79</v>
      </c>
      <c r="P45" s="21" t="s">
        <v>45</v>
      </c>
    </row>
    <row r="46" spans="1:16" ht="42.75" customHeight="1" x14ac:dyDescent="0.25">
      <c r="A46" s="75"/>
      <c r="B46" s="75"/>
      <c r="C46" s="18" t="s">
        <v>38</v>
      </c>
      <c r="D46" s="21">
        <f t="shared" si="3"/>
        <v>702</v>
      </c>
      <c r="E46" s="21">
        <v>2</v>
      </c>
      <c r="F46" s="21" t="s">
        <v>45</v>
      </c>
      <c r="G46" s="21" t="s">
        <v>45</v>
      </c>
      <c r="H46" s="21" t="s">
        <v>45</v>
      </c>
      <c r="I46" s="21" t="s">
        <v>45</v>
      </c>
      <c r="J46" s="21">
        <v>300</v>
      </c>
      <c r="K46" s="21">
        <v>300</v>
      </c>
      <c r="L46" s="21" t="s">
        <v>45</v>
      </c>
      <c r="M46" s="22">
        <v>100</v>
      </c>
      <c r="N46" s="21" t="s">
        <v>45</v>
      </c>
      <c r="O46" s="21" t="s">
        <v>45</v>
      </c>
      <c r="P46" s="21" t="s">
        <v>45</v>
      </c>
    </row>
    <row r="47" spans="1:16" ht="44.25" customHeight="1" x14ac:dyDescent="0.25">
      <c r="A47" s="76"/>
      <c r="B47" s="76"/>
      <c r="C47" s="18" t="s">
        <v>39</v>
      </c>
      <c r="D47" s="21">
        <f t="shared" si="3"/>
        <v>152495.4</v>
      </c>
      <c r="E47" s="21">
        <v>7985.5</v>
      </c>
      <c r="F47" s="21">
        <v>3592.1</v>
      </c>
      <c r="G47" s="21">
        <v>81727.600000000006</v>
      </c>
      <c r="H47" s="21">
        <v>6750.3</v>
      </c>
      <c r="I47" s="21">
        <v>3889.4</v>
      </c>
      <c r="J47" s="21">
        <v>4169.2</v>
      </c>
      <c r="K47" s="21">
        <v>4364.8999999999996</v>
      </c>
      <c r="L47" s="23">
        <v>16075</v>
      </c>
      <c r="M47" s="22">
        <v>22947</v>
      </c>
      <c r="N47" s="21">
        <v>493.4</v>
      </c>
      <c r="O47" s="21">
        <v>501</v>
      </c>
      <c r="P47" s="21" t="s">
        <v>45</v>
      </c>
    </row>
    <row r="48" spans="1:16" ht="45.75" customHeight="1" x14ac:dyDescent="0.25">
      <c r="A48" s="76"/>
      <c r="B48" s="76"/>
      <c r="C48" s="18" t="s">
        <v>40</v>
      </c>
      <c r="D48" s="21">
        <f t="shared" si="3"/>
        <v>42576.55</v>
      </c>
      <c r="E48" s="21" t="s">
        <v>45</v>
      </c>
      <c r="F48" s="21">
        <v>64.099999999999994</v>
      </c>
      <c r="G48" s="21">
        <v>3412</v>
      </c>
      <c r="H48" s="21">
        <v>6816</v>
      </c>
      <c r="I48" s="21">
        <v>7773</v>
      </c>
      <c r="J48" s="21" t="s">
        <v>45</v>
      </c>
      <c r="K48" s="21">
        <v>6682</v>
      </c>
      <c r="L48" s="23">
        <v>458</v>
      </c>
      <c r="M48" s="22">
        <v>4799.3999999999996</v>
      </c>
      <c r="N48" s="21">
        <v>870</v>
      </c>
      <c r="O48" s="21">
        <v>11702.05</v>
      </c>
      <c r="P48" s="21" t="s">
        <v>45</v>
      </c>
    </row>
    <row r="49" spans="1:18" ht="55.5" customHeight="1" x14ac:dyDescent="0.25">
      <c r="A49" s="76"/>
      <c r="B49" s="76"/>
      <c r="C49" s="18" t="s">
        <v>41</v>
      </c>
      <c r="D49" s="21">
        <f t="shared" si="3"/>
        <v>140523.78000000003</v>
      </c>
      <c r="E49" s="21">
        <v>647</v>
      </c>
      <c r="F49" s="21">
        <v>3770</v>
      </c>
      <c r="G49" s="21">
        <v>5030.2</v>
      </c>
      <c r="H49" s="21">
        <v>11108.5</v>
      </c>
      <c r="I49" s="21">
        <v>8056.5</v>
      </c>
      <c r="J49" s="21">
        <v>16594.400000000001</v>
      </c>
      <c r="K49" s="21">
        <v>10914.3</v>
      </c>
      <c r="L49" s="23">
        <v>16256.5</v>
      </c>
      <c r="M49" s="22">
        <v>40637.58</v>
      </c>
      <c r="N49" s="21">
        <v>16327.8</v>
      </c>
      <c r="O49" s="21">
        <v>11181</v>
      </c>
      <c r="P49" s="21" t="s">
        <v>45</v>
      </c>
    </row>
    <row r="50" spans="1:18" ht="47.25" customHeight="1" x14ac:dyDescent="0.25">
      <c r="A50" s="76"/>
      <c r="B50" s="76"/>
      <c r="C50" s="18" t="s">
        <v>42</v>
      </c>
      <c r="D50" s="21">
        <f t="shared" si="3"/>
        <v>19327.510000000002</v>
      </c>
      <c r="E50" s="21">
        <v>520.1</v>
      </c>
      <c r="F50" s="21">
        <v>3116</v>
      </c>
      <c r="G50" s="21">
        <v>423</v>
      </c>
      <c r="H50" s="21">
        <v>396</v>
      </c>
      <c r="I50" s="21">
        <v>6763.3</v>
      </c>
      <c r="J50" s="21">
        <v>541.30999999999995</v>
      </c>
      <c r="K50" s="21">
        <v>59</v>
      </c>
      <c r="L50" s="23">
        <v>211.9</v>
      </c>
      <c r="M50" s="22">
        <v>1825.5</v>
      </c>
      <c r="N50" s="21">
        <v>152.6</v>
      </c>
      <c r="O50" s="21">
        <v>5318.8</v>
      </c>
      <c r="P50" s="21" t="s">
        <v>45</v>
      </c>
    </row>
    <row r="51" spans="1:18" ht="48" customHeight="1" x14ac:dyDescent="0.25">
      <c r="A51" s="76"/>
      <c r="B51" s="76"/>
      <c r="C51" s="18" t="s">
        <v>43</v>
      </c>
      <c r="D51" s="21">
        <f t="shared" si="3"/>
        <v>4563.78</v>
      </c>
      <c r="E51" s="21">
        <v>207</v>
      </c>
      <c r="F51" s="21">
        <v>59</v>
      </c>
      <c r="G51" s="21" t="s">
        <v>45</v>
      </c>
      <c r="H51" s="21">
        <v>30</v>
      </c>
      <c r="I51" s="21">
        <v>495</v>
      </c>
      <c r="J51" s="21">
        <v>311.5</v>
      </c>
      <c r="K51" s="21" t="s">
        <v>45</v>
      </c>
      <c r="L51" s="23">
        <v>180</v>
      </c>
      <c r="M51" s="22">
        <v>3141.08</v>
      </c>
      <c r="N51" s="21" t="s">
        <v>45</v>
      </c>
      <c r="O51" s="21">
        <v>140.19999999999999</v>
      </c>
      <c r="P51" s="21" t="s">
        <v>45</v>
      </c>
    </row>
    <row r="52" spans="1:18" ht="79.5" customHeight="1" x14ac:dyDescent="0.25">
      <c r="A52" s="77"/>
      <c r="B52" s="77"/>
      <c r="C52" s="18" t="s">
        <v>44</v>
      </c>
      <c r="D52" s="21">
        <f t="shared" si="3"/>
        <v>2017.4</v>
      </c>
      <c r="E52" s="21" t="s">
        <v>45</v>
      </c>
      <c r="F52" s="21" t="s">
        <v>45</v>
      </c>
      <c r="G52" s="21" t="s">
        <v>45</v>
      </c>
      <c r="H52" s="21" t="s">
        <v>45</v>
      </c>
      <c r="I52" s="21">
        <v>127</v>
      </c>
      <c r="J52" s="21" t="s">
        <v>45</v>
      </c>
      <c r="K52" s="21">
        <v>90</v>
      </c>
      <c r="L52" s="23">
        <v>249.7</v>
      </c>
      <c r="M52" s="22">
        <v>765.2</v>
      </c>
      <c r="N52" s="21">
        <v>511</v>
      </c>
      <c r="O52" s="21">
        <v>274.5</v>
      </c>
      <c r="P52" s="21" t="s">
        <v>45</v>
      </c>
    </row>
    <row r="53" spans="1:18" ht="25.5" customHeight="1" x14ac:dyDescent="0.25">
      <c r="A53" s="90" t="s">
        <v>11</v>
      </c>
      <c r="B53" s="91" t="s">
        <v>52</v>
      </c>
      <c r="C53" s="18" t="s">
        <v>4</v>
      </c>
      <c r="D53" s="21">
        <f>SUM(E53:P53)</f>
        <v>1517849.18</v>
      </c>
      <c r="E53" s="21">
        <f>E55</f>
        <v>106126</v>
      </c>
      <c r="F53" s="21">
        <f t="shared" ref="F53:P53" si="4">F55</f>
        <v>84561</v>
      </c>
      <c r="G53" s="21">
        <f t="shared" si="4"/>
        <v>99654.45</v>
      </c>
      <c r="H53" s="21">
        <f t="shared" si="4"/>
        <v>96412</v>
      </c>
      <c r="I53" s="21">
        <f t="shared" si="4"/>
        <v>97836</v>
      </c>
      <c r="J53" s="21">
        <f t="shared" si="4"/>
        <v>101059</v>
      </c>
      <c r="K53" s="21">
        <f t="shared" si="4"/>
        <v>99854</v>
      </c>
      <c r="L53" s="21">
        <f t="shared" si="4"/>
        <v>107523</v>
      </c>
      <c r="M53" s="21">
        <f t="shared" si="4"/>
        <v>143852</v>
      </c>
      <c r="N53" s="21">
        <f t="shared" si="4"/>
        <v>157963.23000000001</v>
      </c>
      <c r="O53" s="21">
        <f>O55</f>
        <v>194254.5</v>
      </c>
      <c r="P53" s="21">
        <f t="shared" si="4"/>
        <v>228754</v>
      </c>
      <c r="Q53" s="2">
        <f>D53+D31</f>
        <v>14305719.809999999</v>
      </c>
      <c r="R53" s="2"/>
    </row>
    <row r="54" spans="1:18" ht="24" customHeight="1" x14ac:dyDescent="0.25">
      <c r="A54" s="90"/>
      <c r="B54" s="91"/>
      <c r="C54" s="20" t="s">
        <v>25</v>
      </c>
      <c r="D54" s="21"/>
      <c r="E54" s="21"/>
      <c r="F54" s="21"/>
      <c r="G54" s="21"/>
      <c r="H54" s="21"/>
      <c r="I54" s="21"/>
      <c r="J54" s="21"/>
      <c r="K54" s="21"/>
      <c r="L54" s="21"/>
      <c r="M54" s="22"/>
      <c r="N54" s="21"/>
      <c r="O54" s="21"/>
      <c r="P54" s="61"/>
    </row>
    <row r="55" spans="1:18" ht="41.25" customHeight="1" x14ac:dyDescent="0.25">
      <c r="A55" s="90"/>
      <c r="B55" s="91"/>
      <c r="C55" s="18" t="s">
        <v>29</v>
      </c>
      <c r="D55" s="21">
        <f t="shared" ref="D55" si="5">SUM(E55:P55)</f>
        <v>1517849.18</v>
      </c>
      <c r="E55" s="21">
        <v>106126</v>
      </c>
      <c r="F55" s="21">
        <v>84561</v>
      </c>
      <c r="G55" s="21">
        <v>99654.45</v>
      </c>
      <c r="H55" s="21">
        <v>96412</v>
      </c>
      <c r="I55" s="21">
        <v>97836</v>
      </c>
      <c r="J55" s="21">
        <v>101059</v>
      </c>
      <c r="K55" s="21">
        <v>99854</v>
      </c>
      <c r="L55" s="21">
        <v>107523</v>
      </c>
      <c r="M55" s="22">
        <v>143852</v>
      </c>
      <c r="N55" s="21">
        <v>157963.23000000001</v>
      </c>
      <c r="O55" s="21">
        <v>194254.5</v>
      </c>
      <c r="P55" s="21">
        <v>228754</v>
      </c>
    </row>
    <row r="56" spans="1:18" hidden="1" x14ac:dyDescent="0.25"/>
    <row r="58" spans="1:18" ht="18.75" x14ac:dyDescent="0.3">
      <c r="A58" s="84" t="s">
        <v>55</v>
      </c>
      <c r="B58" s="84"/>
      <c r="C58" s="84"/>
      <c r="D58" s="4"/>
      <c r="E58" s="4"/>
      <c r="F58" s="4"/>
      <c r="G58" s="4"/>
      <c r="H58" s="4"/>
      <c r="I58" s="4"/>
      <c r="J58" s="4"/>
      <c r="K58" s="4"/>
      <c r="L58" s="4"/>
      <c r="M58" s="85"/>
      <c r="N58" s="84"/>
      <c r="O58" s="84"/>
    </row>
    <row r="59" spans="1:18" ht="18.75" x14ac:dyDescent="0.3">
      <c r="A59" s="84" t="s">
        <v>56</v>
      </c>
      <c r="B59" s="84"/>
      <c r="C59" s="84"/>
      <c r="D59" s="4"/>
      <c r="E59" s="4"/>
      <c r="F59" s="4"/>
      <c r="G59" s="4"/>
      <c r="H59" s="4"/>
      <c r="I59" s="4"/>
      <c r="J59" s="4"/>
      <c r="K59" s="4"/>
      <c r="L59" s="4"/>
      <c r="M59" s="86" t="s">
        <v>57</v>
      </c>
      <c r="N59" s="87"/>
      <c r="O59" s="87"/>
    </row>
  </sheetData>
  <mergeCells count="22">
    <mergeCell ref="C6:O6"/>
    <mergeCell ref="D7:P7"/>
    <mergeCell ref="C5:O5"/>
    <mergeCell ref="L1:P1"/>
    <mergeCell ref="L2:P2"/>
    <mergeCell ref="L3:P3"/>
    <mergeCell ref="L4:P4"/>
    <mergeCell ref="A59:C59"/>
    <mergeCell ref="M58:O58"/>
    <mergeCell ref="M59:O59"/>
    <mergeCell ref="B27:B30"/>
    <mergeCell ref="A53:A55"/>
    <mergeCell ref="B53:B55"/>
    <mergeCell ref="A31:A35"/>
    <mergeCell ref="B31:B35"/>
    <mergeCell ref="A27:A30"/>
    <mergeCell ref="A7:A8"/>
    <mergeCell ref="B7:B8"/>
    <mergeCell ref="A9:A13"/>
    <mergeCell ref="B9:B12"/>
    <mergeCell ref="A58:C58"/>
    <mergeCell ref="C7:C8"/>
  </mergeCells>
  <pageMargins left="0.70866141732283472" right="0.31496062992125984" top="1.3779527559055118" bottom="0.19685039370078741" header="0.31496062992125984" footer="0.31496062992125984"/>
  <pageSetup paperSize="9" scale="65" fitToWidth="0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3"/>
  <sheetViews>
    <sheetView workbookViewId="0">
      <selection activeCell="M19" sqref="M19"/>
    </sheetView>
  </sheetViews>
  <sheetFormatPr defaultRowHeight="15" x14ac:dyDescent="0.25"/>
  <cols>
    <col min="1" max="1" width="17.28515625" style="62" customWidth="1"/>
    <col min="2" max="2" width="18.7109375" style="62" customWidth="1"/>
    <col min="3" max="3" width="42.28515625" style="62" customWidth="1"/>
    <col min="4" max="4" width="14.140625" style="62" customWidth="1"/>
    <col min="5" max="5" width="12.140625" style="62" hidden="1" customWidth="1"/>
    <col min="6" max="7" width="12.7109375" style="62" customWidth="1"/>
    <col min="8" max="8" width="11.85546875" style="62" customWidth="1"/>
    <col min="9" max="9" width="12.5703125" style="62" customWidth="1"/>
    <col min="10" max="10" width="12.85546875" style="62" customWidth="1"/>
    <col min="11" max="12" width="13.85546875" style="62" customWidth="1"/>
    <col min="13" max="13" width="12.140625" style="62" customWidth="1"/>
    <col min="14" max="14" width="12" style="62" customWidth="1"/>
    <col min="15" max="15" width="13.85546875" style="62" customWidth="1"/>
    <col min="16" max="16" width="13.42578125" style="62" customWidth="1"/>
    <col min="17" max="17" width="12.5703125" style="62" customWidth="1"/>
    <col min="18" max="16384" width="9.140625" style="62"/>
  </cols>
  <sheetData>
    <row r="1" spans="1:17" ht="15.75" x14ac:dyDescent="0.25">
      <c r="E1" s="63"/>
      <c r="F1" s="63"/>
      <c r="G1" s="112" t="s">
        <v>46</v>
      </c>
      <c r="H1" s="113"/>
      <c r="I1" s="113"/>
      <c r="J1" s="113"/>
    </row>
    <row r="2" spans="1:17" ht="15.75" x14ac:dyDescent="0.25">
      <c r="E2" s="64"/>
      <c r="F2" s="64"/>
      <c r="G2" s="112" t="s">
        <v>49</v>
      </c>
      <c r="H2" s="113"/>
      <c r="I2" s="113"/>
      <c r="J2" s="113"/>
    </row>
    <row r="3" spans="1:17" x14ac:dyDescent="0.25">
      <c r="E3" s="65"/>
      <c r="F3" s="65"/>
      <c r="G3" s="113" t="s">
        <v>21</v>
      </c>
      <c r="H3" s="113"/>
      <c r="I3" s="113"/>
      <c r="J3" s="113"/>
    </row>
    <row r="4" spans="1:17" ht="15.75" customHeight="1" x14ac:dyDescent="0.25">
      <c r="E4" s="64"/>
      <c r="F4" s="64"/>
      <c r="G4" s="112" t="s">
        <v>19</v>
      </c>
      <c r="H4" s="113"/>
      <c r="I4" s="113"/>
      <c r="J4" s="113"/>
    </row>
    <row r="5" spans="1:17" ht="9.75" customHeight="1" x14ac:dyDescent="0.25">
      <c r="E5" s="64"/>
      <c r="F5" s="64"/>
      <c r="G5" s="64"/>
      <c r="H5" s="64"/>
      <c r="I5" s="64"/>
      <c r="J5" s="64"/>
    </row>
    <row r="6" spans="1:17" ht="20.25" customHeight="1" x14ac:dyDescent="0.25">
      <c r="A6" s="110" t="s">
        <v>16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7" ht="21.75" customHeight="1" x14ac:dyDescent="0.25">
      <c r="A7" s="101" t="s">
        <v>47</v>
      </c>
      <c r="B7" s="102"/>
      <c r="C7" s="102"/>
      <c r="D7" s="102"/>
      <c r="E7" s="102"/>
      <c r="F7" s="102"/>
      <c r="G7" s="102"/>
      <c r="H7" s="102"/>
      <c r="I7" s="102"/>
      <c r="J7" s="102"/>
    </row>
    <row r="8" spans="1:17" ht="80.25" customHeight="1" x14ac:dyDescent="0.25">
      <c r="A8" s="108" t="s">
        <v>12</v>
      </c>
      <c r="B8" s="108" t="s">
        <v>61</v>
      </c>
      <c r="C8" s="108" t="s">
        <v>13</v>
      </c>
      <c r="D8" s="103" t="s">
        <v>14</v>
      </c>
      <c r="E8" s="103"/>
      <c r="F8" s="103"/>
      <c r="G8" s="103"/>
      <c r="H8" s="103"/>
      <c r="I8" s="103"/>
      <c r="J8" s="103"/>
    </row>
    <row r="9" spans="1:17" x14ac:dyDescent="0.25">
      <c r="A9" s="109"/>
      <c r="B9" s="109"/>
      <c r="C9" s="109"/>
      <c r="D9" s="66" t="s">
        <v>15</v>
      </c>
      <c r="E9" s="66">
        <v>2025</v>
      </c>
      <c r="F9" s="66">
        <v>2026</v>
      </c>
      <c r="G9" s="66">
        <v>2027</v>
      </c>
      <c r="H9" s="66">
        <v>2028</v>
      </c>
      <c r="I9" s="66">
        <v>2029</v>
      </c>
      <c r="J9" s="66">
        <v>2030</v>
      </c>
    </row>
    <row r="10" spans="1:17" ht="24" customHeight="1" x14ac:dyDescent="0.25">
      <c r="A10" s="104" t="s">
        <v>24</v>
      </c>
      <c r="B10" s="104" t="s">
        <v>23</v>
      </c>
      <c r="C10" s="67" t="s">
        <v>4</v>
      </c>
      <c r="D10" s="68">
        <f>SUM(E10:J10)</f>
        <v>10784918.35</v>
      </c>
      <c r="E10" s="68"/>
      <c r="F10" s="68">
        <f t="shared" ref="F10:G10" si="0">SUM(F12:F13)</f>
        <v>2140207.9900000002</v>
      </c>
      <c r="G10" s="68">
        <f t="shared" si="0"/>
        <v>2148301.09</v>
      </c>
      <c r="H10" s="68">
        <f t="shared" ref="H10:J10" si="1">SUM(H12:H13)</f>
        <v>2156647.09</v>
      </c>
      <c r="I10" s="68">
        <f t="shared" si="1"/>
        <v>2165367.09</v>
      </c>
      <c r="J10" s="68">
        <f t="shared" si="1"/>
        <v>2174395.09</v>
      </c>
      <c r="K10" s="69"/>
      <c r="L10" s="69"/>
      <c r="M10" s="69"/>
    </row>
    <row r="11" spans="1:17" ht="17.25" customHeight="1" x14ac:dyDescent="0.25">
      <c r="A11" s="105"/>
      <c r="B11" s="105"/>
      <c r="C11" s="70" t="s">
        <v>25</v>
      </c>
      <c r="D11" s="68"/>
      <c r="E11" s="71"/>
      <c r="F11" s="71"/>
      <c r="G11" s="71"/>
      <c r="H11" s="71"/>
      <c r="I11" s="71"/>
      <c r="J11" s="71"/>
      <c r="L11" s="72"/>
    </row>
    <row r="12" spans="1:17" ht="28.5" customHeight="1" x14ac:dyDescent="0.25">
      <c r="A12" s="105"/>
      <c r="B12" s="105"/>
      <c r="C12" s="67" t="s">
        <v>27</v>
      </c>
      <c r="D12" s="68">
        <f>SUM(E12:J12)</f>
        <v>5000</v>
      </c>
      <c r="E12" s="68"/>
      <c r="F12" s="68">
        <v>1000</v>
      </c>
      <c r="G12" s="68">
        <v>1000</v>
      </c>
      <c r="H12" s="68">
        <v>1000</v>
      </c>
      <c r="I12" s="68">
        <v>1000</v>
      </c>
      <c r="J12" s="68">
        <v>1000</v>
      </c>
      <c r="L12" s="72"/>
    </row>
    <row r="13" spans="1:17" ht="46.5" customHeight="1" x14ac:dyDescent="0.25">
      <c r="A13" s="105"/>
      <c r="B13" s="105"/>
      <c r="C13" s="67" t="s">
        <v>29</v>
      </c>
      <c r="D13" s="68">
        <f>SUM(E13:J13)</f>
        <v>10779918.35</v>
      </c>
      <c r="E13" s="68"/>
      <c r="F13" s="68">
        <v>2139207.9900000002</v>
      </c>
      <c r="G13" s="68">
        <v>2147301.09</v>
      </c>
      <c r="H13" s="68">
        <f>H17+H20</f>
        <v>2155647.09</v>
      </c>
      <c r="I13" s="68">
        <f t="shared" ref="I13:J13" si="2">I17+I20</f>
        <v>2164367.09</v>
      </c>
      <c r="J13" s="68">
        <f t="shared" si="2"/>
        <v>2173395.09</v>
      </c>
      <c r="L13" s="72"/>
      <c r="M13" s="72"/>
      <c r="N13" s="72"/>
      <c r="O13" s="72"/>
      <c r="P13" s="72"/>
      <c r="Q13" s="72"/>
    </row>
    <row r="14" spans="1:17" ht="24.75" customHeight="1" x14ac:dyDescent="0.25">
      <c r="A14" s="106" t="s">
        <v>10</v>
      </c>
      <c r="B14" s="107" t="s">
        <v>51</v>
      </c>
      <c r="C14" s="67" t="s">
        <v>4</v>
      </c>
      <c r="D14" s="68">
        <f>SUM(E14:J14)</f>
        <v>9699131.3499999996</v>
      </c>
      <c r="E14" s="68"/>
      <c r="F14" s="68">
        <f t="shared" ref="F14:G14" si="3">SUM(F16:F17)</f>
        <v>1940462.99</v>
      </c>
      <c r="G14" s="68">
        <f t="shared" si="3"/>
        <v>1939667.09</v>
      </c>
      <c r="H14" s="68">
        <f t="shared" ref="H14:J14" si="4">SUM(H16:H17)</f>
        <v>1939667.09</v>
      </c>
      <c r="I14" s="68">
        <f t="shared" si="4"/>
        <v>1939667.09</v>
      </c>
      <c r="J14" s="68">
        <f t="shared" si="4"/>
        <v>1939667.09</v>
      </c>
      <c r="K14" s="69"/>
      <c r="L14" s="69"/>
      <c r="M14" s="69"/>
    </row>
    <row r="15" spans="1:17" ht="18" customHeight="1" x14ac:dyDescent="0.25">
      <c r="A15" s="106"/>
      <c r="B15" s="107"/>
      <c r="C15" s="70" t="s">
        <v>25</v>
      </c>
      <c r="D15" s="73"/>
      <c r="E15" s="74"/>
      <c r="F15" s="74"/>
      <c r="G15" s="74"/>
      <c r="H15" s="74"/>
      <c r="I15" s="74"/>
      <c r="J15" s="74"/>
    </row>
    <row r="16" spans="1:17" ht="27" customHeight="1" x14ac:dyDescent="0.25">
      <c r="A16" s="106"/>
      <c r="B16" s="107"/>
      <c r="C16" s="67" t="s">
        <v>27</v>
      </c>
      <c r="D16" s="68">
        <f>SUM(E16:J16)</f>
        <v>5000</v>
      </c>
      <c r="E16" s="68"/>
      <c r="F16" s="68">
        <v>1000</v>
      </c>
      <c r="G16" s="68">
        <v>1000</v>
      </c>
      <c r="H16" s="68">
        <v>1000</v>
      </c>
      <c r="I16" s="68">
        <v>1000</v>
      </c>
      <c r="J16" s="68">
        <v>1000</v>
      </c>
    </row>
    <row r="17" spans="1:13" ht="39" customHeight="1" x14ac:dyDescent="0.25">
      <c r="A17" s="106"/>
      <c r="B17" s="107"/>
      <c r="C17" s="67" t="s">
        <v>29</v>
      </c>
      <c r="D17" s="68">
        <f>SUM(E17:J17)</f>
        <v>9694131.3499999996</v>
      </c>
      <c r="E17" s="68"/>
      <c r="F17" s="68">
        <v>1939462.99</v>
      </c>
      <c r="G17" s="68">
        <v>1938667.09</v>
      </c>
      <c r="H17" s="68">
        <v>1938667.09</v>
      </c>
      <c r="I17" s="68">
        <v>1938667.09</v>
      </c>
      <c r="J17" s="68">
        <v>1938667.09</v>
      </c>
    </row>
    <row r="18" spans="1:13" ht="25.5" customHeight="1" x14ac:dyDescent="0.25">
      <c r="A18" s="106" t="s">
        <v>11</v>
      </c>
      <c r="B18" s="107" t="s">
        <v>52</v>
      </c>
      <c r="C18" s="67" t="s">
        <v>4</v>
      </c>
      <c r="D18" s="68">
        <f>SUM(E18:J18)</f>
        <v>1085787</v>
      </c>
      <c r="E18" s="68"/>
      <c r="F18" s="68">
        <f t="shared" ref="F18:G18" si="5">F20</f>
        <v>199745</v>
      </c>
      <c r="G18" s="68">
        <f t="shared" si="5"/>
        <v>208634</v>
      </c>
      <c r="H18" s="68">
        <f t="shared" ref="H18:J18" si="6">H20</f>
        <v>216980</v>
      </c>
      <c r="I18" s="68">
        <f t="shared" si="6"/>
        <v>225700</v>
      </c>
      <c r="J18" s="68">
        <f t="shared" si="6"/>
        <v>234728</v>
      </c>
      <c r="K18" s="69"/>
      <c r="L18" s="69"/>
      <c r="M18" s="69"/>
    </row>
    <row r="19" spans="1:13" ht="19.5" customHeight="1" x14ac:dyDescent="0.25">
      <c r="A19" s="106"/>
      <c r="B19" s="107"/>
      <c r="C19" s="70" t="s">
        <v>25</v>
      </c>
      <c r="D19" s="68"/>
      <c r="E19" s="68"/>
      <c r="F19" s="68"/>
      <c r="G19" s="68"/>
      <c r="H19" s="68"/>
      <c r="I19" s="68"/>
      <c r="J19" s="68"/>
    </row>
    <row r="20" spans="1:13" ht="41.25" customHeight="1" x14ac:dyDescent="0.25">
      <c r="A20" s="106"/>
      <c r="B20" s="107"/>
      <c r="C20" s="67" t="s">
        <v>29</v>
      </c>
      <c r="D20" s="68">
        <f>SUM(E20:J20)</f>
        <v>1085787</v>
      </c>
      <c r="E20" s="68"/>
      <c r="F20" s="68">
        <v>199745</v>
      </c>
      <c r="G20" s="68">
        <v>208634</v>
      </c>
      <c r="H20" s="68">
        <v>216980</v>
      </c>
      <c r="I20" s="68">
        <v>225700</v>
      </c>
      <c r="J20" s="68">
        <v>234728</v>
      </c>
      <c r="L20" s="72"/>
    </row>
    <row r="21" spans="1:13" ht="12" customHeight="1" x14ac:dyDescent="0.25">
      <c r="L21" s="72"/>
    </row>
    <row r="22" spans="1:13" ht="18.75" x14ac:dyDescent="0.3">
      <c r="A22" s="114" t="s">
        <v>55</v>
      </c>
      <c r="B22" s="114"/>
      <c r="C22" s="114"/>
      <c r="D22" s="53"/>
      <c r="E22" s="53"/>
      <c r="F22" s="53"/>
      <c r="G22" s="53"/>
      <c r="H22" s="53"/>
      <c r="I22" s="53"/>
      <c r="J22" s="53"/>
      <c r="L22" s="72"/>
    </row>
    <row r="23" spans="1:13" ht="18.75" x14ac:dyDescent="0.3">
      <c r="A23" s="114" t="s">
        <v>56</v>
      </c>
      <c r="B23" s="114"/>
      <c r="C23" s="114"/>
      <c r="D23" s="53"/>
      <c r="E23" s="53"/>
      <c r="F23" s="53"/>
      <c r="G23" s="53"/>
      <c r="H23" s="115" t="s">
        <v>57</v>
      </c>
      <c r="I23" s="115"/>
      <c r="J23" s="115"/>
    </row>
  </sheetData>
  <mergeCells count="19">
    <mergeCell ref="A22:C22"/>
    <mergeCell ref="A23:C23"/>
    <mergeCell ref="H23:J23"/>
    <mergeCell ref="A18:A20"/>
    <mergeCell ref="B18:B20"/>
    <mergeCell ref="A6:J6"/>
    <mergeCell ref="G1:J1"/>
    <mergeCell ref="G2:J2"/>
    <mergeCell ref="G3:J3"/>
    <mergeCell ref="G4:J4"/>
    <mergeCell ref="A7:J7"/>
    <mergeCell ref="D8:J8"/>
    <mergeCell ref="A10:A13"/>
    <mergeCell ref="B10:B13"/>
    <mergeCell ref="A14:A17"/>
    <mergeCell ref="B14:B17"/>
    <mergeCell ref="A8:A9"/>
    <mergeCell ref="B8:B9"/>
    <mergeCell ref="C8:C9"/>
  </mergeCells>
  <pageMargins left="0.70866141732283472" right="0.70866141732283472" top="1.3779527559055118" bottom="0.74803149606299213" header="0.31496062992125984" footer="0.31496062992125984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9"/>
  <sheetViews>
    <sheetView tabSelected="1" zoomScale="80" zoomScaleNormal="80" workbookViewId="0">
      <pane xSplit="3" ySplit="10" topLeftCell="D11" activePane="bottomRight" state="frozen"/>
      <selection pane="topRight" activeCell="D1" sqref="D1"/>
      <selection pane="bottomLeft" activeCell="A8" sqref="A8"/>
      <selection pane="bottomRight" activeCell="R21" sqref="R21"/>
    </sheetView>
  </sheetViews>
  <sheetFormatPr defaultRowHeight="15" x14ac:dyDescent="0.25"/>
  <cols>
    <col min="1" max="1" width="17.7109375" style="28" customWidth="1"/>
    <col min="2" max="2" width="20.28515625" style="28" customWidth="1"/>
    <col min="3" max="3" width="15.42578125" style="28" customWidth="1"/>
    <col min="4" max="4" width="14.85546875" style="28" customWidth="1"/>
    <col min="5" max="5" width="13.140625" style="28" customWidth="1"/>
    <col min="6" max="6" width="13" style="28" customWidth="1"/>
    <col min="7" max="7" width="12.85546875" style="28" customWidth="1"/>
    <col min="8" max="8" width="13.7109375" style="28" customWidth="1"/>
    <col min="9" max="9" width="13" style="28" customWidth="1"/>
    <col min="10" max="10" width="12.5703125" style="28" customWidth="1"/>
    <col min="11" max="11" width="11.85546875" style="28" customWidth="1"/>
    <col min="12" max="12" width="11.7109375" style="28" customWidth="1"/>
    <col min="13" max="13" width="13.85546875" style="33" customWidth="1"/>
    <col min="14" max="14" width="12" style="28" customWidth="1"/>
    <col min="15" max="15" width="11.5703125" style="34" customWidth="1"/>
    <col min="16" max="16" width="13.5703125" style="28" customWidth="1"/>
    <col min="17" max="17" width="13.140625" style="28" customWidth="1"/>
    <col min="18" max="18" width="15.5703125" style="28" customWidth="1"/>
    <col min="19" max="19" width="11.42578125" style="28" bestFit="1" customWidth="1"/>
    <col min="20" max="20" width="14.7109375" style="28" customWidth="1"/>
    <col min="21" max="21" width="14.140625" style="28" customWidth="1"/>
    <col min="22" max="22" width="12.42578125" style="28" bestFit="1" customWidth="1"/>
    <col min="23" max="16384" width="9.140625" style="28"/>
  </cols>
  <sheetData>
    <row r="1" spans="1:22" ht="15.75" x14ac:dyDescent="0.25">
      <c r="K1" s="47"/>
      <c r="L1" s="98" t="s">
        <v>54</v>
      </c>
      <c r="M1" s="128"/>
      <c r="N1" s="128"/>
      <c r="O1" s="128"/>
      <c r="P1" s="100"/>
    </row>
    <row r="2" spans="1:22" ht="15.75" x14ac:dyDescent="0.25">
      <c r="K2" s="47"/>
      <c r="L2" s="98" t="s">
        <v>49</v>
      </c>
      <c r="M2" s="98"/>
      <c r="N2" s="98"/>
      <c r="O2" s="98"/>
      <c r="P2" s="100"/>
    </row>
    <row r="3" spans="1:22" ht="18.75" customHeight="1" x14ac:dyDescent="0.25">
      <c r="K3" s="47"/>
      <c r="L3" s="98" t="s">
        <v>21</v>
      </c>
      <c r="M3" s="98"/>
      <c r="N3" s="98"/>
      <c r="O3" s="98"/>
      <c r="P3" s="100"/>
    </row>
    <row r="4" spans="1:22" ht="17.25" customHeight="1" x14ac:dyDescent="0.25">
      <c r="K4" s="54"/>
      <c r="L4" s="98" t="s">
        <v>19</v>
      </c>
      <c r="M4" s="98"/>
      <c r="N4" s="98"/>
      <c r="O4" s="98"/>
      <c r="P4" s="100"/>
    </row>
    <row r="5" spans="1:22" ht="15.75" x14ac:dyDescent="0.25">
      <c r="M5" s="11"/>
      <c r="N5" s="11"/>
      <c r="O5" s="11"/>
    </row>
    <row r="6" spans="1:22" ht="18.75" x14ac:dyDescent="0.25">
      <c r="C6" s="97" t="s">
        <v>17</v>
      </c>
      <c r="D6" s="97"/>
      <c r="E6" s="97"/>
      <c r="F6" s="97"/>
      <c r="G6" s="97"/>
      <c r="H6" s="97"/>
      <c r="I6" s="97"/>
      <c r="J6" s="97"/>
      <c r="K6" s="97"/>
      <c r="L6" s="97"/>
      <c r="M6" s="97"/>
      <c r="N6" s="97"/>
      <c r="O6" s="97"/>
    </row>
    <row r="7" spans="1:22" ht="18.75" x14ac:dyDescent="0.25">
      <c r="C7" s="97" t="s">
        <v>18</v>
      </c>
      <c r="D7" s="97"/>
      <c r="E7" s="97"/>
      <c r="F7" s="97"/>
      <c r="G7" s="97"/>
      <c r="H7" s="97"/>
      <c r="I7" s="97"/>
      <c r="J7" s="97"/>
      <c r="K7" s="97"/>
      <c r="L7" s="97"/>
      <c r="M7" s="97"/>
      <c r="N7" s="97"/>
      <c r="O7" s="97"/>
    </row>
    <row r="8" spans="1:22" ht="18.75" x14ac:dyDescent="0.3">
      <c r="C8" s="127" t="s">
        <v>58</v>
      </c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R8" s="31"/>
      <c r="S8" s="31"/>
      <c r="T8" s="31"/>
    </row>
    <row r="9" spans="1:22" ht="83.25" customHeight="1" x14ac:dyDescent="0.25">
      <c r="A9" s="123" t="s">
        <v>0</v>
      </c>
      <c r="B9" s="123" t="s">
        <v>1</v>
      </c>
      <c r="C9" s="123" t="s">
        <v>2</v>
      </c>
      <c r="D9" s="125" t="s">
        <v>3</v>
      </c>
      <c r="E9" s="126"/>
      <c r="F9" s="126"/>
      <c r="G9" s="126"/>
      <c r="H9" s="126"/>
      <c r="I9" s="126"/>
      <c r="J9" s="126"/>
      <c r="K9" s="126"/>
      <c r="L9" s="126"/>
      <c r="M9" s="126"/>
      <c r="N9" s="126"/>
      <c r="O9" s="126"/>
      <c r="P9" s="96"/>
      <c r="R9" s="31"/>
      <c r="S9" s="31"/>
      <c r="T9" s="31"/>
    </row>
    <row r="10" spans="1:22" ht="27" customHeight="1" x14ac:dyDescent="0.25">
      <c r="A10" s="81"/>
      <c r="B10" s="81"/>
      <c r="C10" s="81"/>
      <c r="D10" s="13" t="s">
        <v>4</v>
      </c>
      <c r="E10" s="13">
        <v>2014</v>
      </c>
      <c r="F10" s="13">
        <v>2015</v>
      </c>
      <c r="G10" s="13">
        <v>2016</v>
      </c>
      <c r="H10" s="13">
        <v>2017</v>
      </c>
      <c r="I10" s="13">
        <v>2018</v>
      </c>
      <c r="J10" s="13">
        <v>2019</v>
      </c>
      <c r="K10" s="13">
        <v>2020</v>
      </c>
      <c r="L10" s="7">
        <v>2021</v>
      </c>
      <c r="M10" s="12">
        <v>2022</v>
      </c>
      <c r="N10" s="13">
        <v>2023</v>
      </c>
      <c r="O10" s="9">
        <v>2024</v>
      </c>
      <c r="P10" s="9">
        <v>2025</v>
      </c>
      <c r="R10" s="60">
        <f>D11+'Приложение 6 (2030)'!D12</f>
        <v>25090638.159999996</v>
      </c>
      <c r="S10" s="31"/>
      <c r="T10" s="31"/>
    </row>
    <row r="11" spans="1:22" ht="30" x14ac:dyDescent="0.25">
      <c r="A11" s="122" t="s">
        <v>50</v>
      </c>
      <c r="B11" s="119" t="s">
        <v>23</v>
      </c>
      <c r="C11" s="14" t="s">
        <v>5</v>
      </c>
      <c r="D11" s="36">
        <f t="shared" ref="D11:D14" si="0">SUM(E11:P11)</f>
        <v>14305719.809999999</v>
      </c>
      <c r="E11" s="37">
        <f>E14</f>
        <v>1118783.6599999999</v>
      </c>
      <c r="F11" s="37">
        <f t="shared" ref="F11:M11" si="1">F14</f>
        <v>1227063.7</v>
      </c>
      <c r="G11" s="37">
        <f t="shared" si="1"/>
        <v>1187940.8500000001</v>
      </c>
      <c r="H11" s="37">
        <f t="shared" si="1"/>
        <v>1216168.51</v>
      </c>
      <c r="I11" s="37">
        <f t="shared" si="1"/>
        <v>1276336.1000000001</v>
      </c>
      <c r="J11" s="37">
        <f t="shared" si="1"/>
        <v>2278999</v>
      </c>
      <c r="K11" s="37">
        <f t="shared" si="1"/>
        <v>687009.36</v>
      </c>
      <c r="L11" s="37">
        <f t="shared" si="1"/>
        <v>565818.24</v>
      </c>
      <c r="M11" s="37">
        <f t="shared" si="1"/>
        <v>1042272.96</v>
      </c>
      <c r="N11" s="37">
        <f>N14+N13</f>
        <v>632880.41</v>
      </c>
      <c r="O11" s="37">
        <f>O14+O13</f>
        <v>752066.44</v>
      </c>
      <c r="P11" s="37">
        <f>P14</f>
        <v>2320380.58</v>
      </c>
      <c r="Q11" s="30"/>
      <c r="R11" s="30"/>
      <c r="S11" s="30"/>
      <c r="T11" s="30"/>
      <c r="U11" s="29"/>
      <c r="V11" s="10"/>
    </row>
    <row r="12" spans="1:22" ht="30" x14ac:dyDescent="0.25">
      <c r="A12" s="122"/>
      <c r="B12" s="120"/>
      <c r="C12" s="14" t="s">
        <v>6</v>
      </c>
      <c r="D12" s="36" t="s">
        <v>45</v>
      </c>
      <c r="E12" s="36" t="s">
        <v>45</v>
      </c>
      <c r="F12" s="36" t="s">
        <v>45</v>
      </c>
      <c r="G12" s="36" t="s">
        <v>45</v>
      </c>
      <c r="H12" s="36" t="s">
        <v>45</v>
      </c>
      <c r="I12" s="36" t="s">
        <v>45</v>
      </c>
      <c r="J12" s="36" t="s">
        <v>45</v>
      </c>
      <c r="K12" s="36" t="s">
        <v>45</v>
      </c>
      <c r="L12" s="36" t="s">
        <v>45</v>
      </c>
      <c r="M12" s="36" t="s">
        <v>45</v>
      </c>
      <c r="N12" s="36" t="s">
        <v>45</v>
      </c>
      <c r="O12" s="36" t="s">
        <v>45</v>
      </c>
      <c r="P12" s="36" t="s">
        <v>45</v>
      </c>
      <c r="Q12" s="31"/>
      <c r="R12" s="31"/>
      <c r="S12" s="31"/>
      <c r="T12" s="31"/>
    </row>
    <row r="13" spans="1:22" ht="30" x14ac:dyDescent="0.25">
      <c r="A13" s="122"/>
      <c r="B13" s="120"/>
      <c r="C13" s="14" t="s">
        <v>7</v>
      </c>
      <c r="D13" s="36">
        <f t="shared" si="0"/>
        <v>48886.729999999996</v>
      </c>
      <c r="E13" s="36" t="s">
        <v>45</v>
      </c>
      <c r="F13" s="36" t="s">
        <v>45</v>
      </c>
      <c r="G13" s="40" t="s">
        <v>45</v>
      </c>
      <c r="H13" s="36" t="s">
        <v>45</v>
      </c>
      <c r="I13" s="36" t="s">
        <v>45</v>
      </c>
      <c r="J13" s="36" t="s">
        <v>45</v>
      </c>
      <c r="K13" s="36" t="s">
        <v>45</v>
      </c>
      <c r="L13" s="36" t="s">
        <v>45</v>
      </c>
      <c r="M13" s="36" t="s">
        <v>45</v>
      </c>
      <c r="N13" s="36">
        <v>18014.23</v>
      </c>
      <c r="O13" s="36">
        <v>30872.5</v>
      </c>
      <c r="P13" s="36" t="s">
        <v>45</v>
      </c>
      <c r="Q13" s="31"/>
      <c r="R13" s="31"/>
      <c r="S13" s="31"/>
      <c r="T13" s="31"/>
    </row>
    <row r="14" spans="1:22" ht="45" x14ac:dyDescent="0.25">
      <c r="A14" s="122"/>
      <c r="B14" s="120"/>
      <c r="C14" s="14" t="s">
        <v>8</v>
      </c>
      <c r="D14" s="36">
        <f t="shared" si="0"/>
        <v>14256833.079999998</v>
      </c>
      <c r="E14" s="37">
        <v>1118783.6599999999</v>
      </c>
      <c r="F14" s="37">
        <v>1227063.7</v>
      </c>
      <c r="G14" s="37">
        <v>1187940.8500000001</v>
      </c>
      <c r="H14" s="37">
        <v>1216168.51</v>
      </c>
      <c r="I14" s="37">
        <v>1276336.1000000001</v>
      </c>
      <c r="J14" s="36">
        <v>2278999</v>
      </c>
      <c r="K14" s="36">
        <v>687009.36</v>
      </c>
      <c r="L14" s="38">
        <v>565818.24</v>
      </c>
      <c r="M14" s="36">
        <v>1042272.96</v>
      </c>
      <c r="N14" s="36">
        <v>614866.18000000005</v>
      </c>
      <c r="O14" s="39">
        <v>721193.94</v>
      </c>
      <c r="P14" s="36">
        <v>2320380.58</v>
      </c>
      <c r="Q14" s="31"/>
      <c r="R14" s="31"/>
      <c r="S14" s="31"/>
      <c r="T14" s="31"/>
    </row>
    <row r="15" spans="1:22" ht="30" x14ac:dyDescent="0.25">
      <c r="A15" s="122"/>
      <c r="B15" s="121"/>
      <c r="C15" s="14" t="s">
        <v>9</v>
      </c>
      <c r="D15" s="6" t="s">
        <v>45</v>
      </c>
      <c r="E15" s="6" t="s">
        <v>45</v>
      </c>
      <c r="F15" s="6" t="s">
        <v>45</v>
      </c>
      <c r="G15" s="6" t="s">
        <v>45</v>
      </c>
      <c r="H15" s="6" t="s">
        <v>45</v>
      </c>
      <c r="I15" s="6" t="s">
        <v>45</v>
      </c>
      <c r="J15" s="6" t="s">
        <v>45</v>
      </c>
      <c r="K15" s="6" t="s">
        <v>45</v>
      </c>
      <c r="L15" s="6" t="s">
        <v>45</v>
      </c>
      <c r="M15" s="6" t="s">
        <v>45</v>
      </c>
      <c r="N15" s="6" t="s">
        <v>45</v>
      </c>
      <c r="O15" s="6" t="s">
        <v>45</v>
      </c>
      <c r="P15" s="36" t="s">
        <v>45</v>
      </c>
      <c r="Q15" s="31"/>
      <c r="R15" s="31"/>
      <c r="S15" s="31"/>
      <c r="T15" s="31"/>
    </row>
    <row r="16" spans="1:22" ht="34.5" customHeight="1" x14ac:dyDescent="0.25">
      <c r="A16" s="116" t="s">
        <v>10</v>
      </c>
      <c r="B16" s="119" t="s">
        <v>51</v>
      </c>
      <c r="C16" s="14" t="s">
        <v>5</v>
      </c>
      <c r="D16" s="36">
        <f>SUM(E16:P16)</f>
        <v>12787870.629999999</v>
      </c>
      <c r="E16" s="41">
        <f>E19</f>
        <v>1012657.66</v>
      </c>
      <c r="F16" s="41">
        <f t="shared" ref="F16:P16" si="2">F19</f>
        <v>1142502.7</v>
      </c>
      <c r="G16" s="41">
        <f t="shared" si="2"/>
        <v>1088286.3999999999</v>
      </c>
      <c r="H16" s="41">
        <f t="shared" si="2"/>
        <v>1119756.51</v>
      </c>
      <c r="I16" s="41">
        <f t="shared" si="2"/>
        <v>1178500.1000000001</v>
      </c>
      <c r="J16" s="41">
        <f t="shared" si="2"/>
        <v>2177940</v>
      </c>
      <c r="K16" s="41">
        <f t="shared" si="2"/>
        <v>587155.36</v>
      </c>
      <c r="L16" s="41">
        <f t="shared" si="2"/>
        <v>458295.24</v>
      </c>
      <c r="M16" s="41">
        <f t="shared" si="2"/>
        <v>898420.96</v>
      </c>
      <c r="N16" s="41">
        <f>N19+N18</f>
        <v>474917.18</v>
      </c>
      <c r="O16" s="41">
        <f>O19+O18</f>
        <v>557811.93999999994</v>
      </c>
      <c r="P16" s="41">
        <f t="shared" si="2"/>
        <v>2091626.58</v>
      </c>
      <c r="Q16" s="30"/>
      <c r="R16" s="30"/>
      <c r="S16" s="59"/>
      <c r="T16" s="59"/>
      <c r="U16" s="10"/>
    </row>
    <row r="17" spans="1:20" ht="30" x14ac:dyDescent="0.25">
      <c r="A17" s="117"/>
      <c r="B17" s="120"/>
      <c r="C17" s="14" t="s">
        <v>6</v>
      </c>
      <c r="D17" s="36" t="s">
        <v>45</v>
      </c>
      <c r="E17" s="36" t="s">
        <v>45</v>
      </c>
      <c r="F17" s="36" t="s">
        <v>45</v>
      </c>
      <c r="G17" s="36" t="s">
        <v>45</v>
      </c>
      <c r="H17" s="36" t="s">
        <v>45</v>
      </c>
      <c r="I17" s="36" t="s">
        <v>45</v>
      </c>
      <c r="J17" s="36" t="s">
        <v>45</v>
      </c>
      <c r="K17" s="36" t="s">
        <v>45</v>
      </c>
      <c r="L17" s="36" t="s">
        <v>45</v>
      </c>
      <c r="M17" s="36" t="s">
        <v>45</v>
      </c>
      <c r="N17" s="36" t="s">
        <v>45</v>
      </c>
      <c r="O17" s="36" t="s">
        <v>45</v>
      </c>
      <c r="P17" s="36" t="s">
        <v>45</v>
      </c>
      <c r="Q17" s="31"/>
      <c r="R17" s="31"/>
      <c r="S17" s="31"/>
      <c r="T17" s="31"/>
    </row>
    <row r="18" spans="1:20" ht="30" x14ac:dyDescent="0.25">
      <c r="A18" s="117"/>
      <c r="B18" s="120"/>
      <c r="C18" s="14" t="s">
        <v>7</v>
      </c>
      <c r="D18" s="36">
        <f>SUM(E18:P18)</f>
        <v>47000</v>
      </c>
      <c r="E18" s="36" t="s">
        <v>45</v>
      </c>
      <c r="F18" s="36" t="s">
        <v>45</v>
      </c>
      <c r="G18" s="36" t="s">
        <v>45</v>
      </c>
      <c r="H18" s="36" t="s">
        <v>45</v>
      </c>
      <c r="I18" s="36" t="s">
        <v>45</v>
      </c>
      <c r="J18" s="36" t="s">
        <v>45</v>
      </c>
      <c r="K18" s="36" t="s">
        <v>45</v>
      </c>
      <c r="L18" s="36" t="s">
        <v>45</v>
      </c>
      <c r="M18" s="36" t="s">
        <v>45</v>
      </c>
      <c r="N18" s="36">
        <v>17000</v>
      </c>
      <c r="O18" s="36">
        <v>30000</v>
      </c>
      <c r="P18" s="36" t="s">
        <v>45</v>
      </c>
      <c r="Q18" s="31"/>
      <c r="R18" s="31"/>
      <c r="S18" s="31"/>
      <c r="T18" s="31"/>
    </row>
    <row r="19" spans="1:20" ht="45" x14ac:dyDescent="0.25">
      <c r="A19" s="117"/>
      <c r="B19" s="120"/>
      <c r="C19" s="14" t="s">
        <v>8</v>
      </c>
      <c r="D19" s="36">
        <f>SUM(E19:P19)</f>
        <v>12740870.629999999</v>
      </c>
      <c r="E19" s="41">
        <v>1012657.66</v>
      </c>
      <c r="F19" s="41">
        <v>1142502.7</v>
      </c>
      <c r="G19" s="41">
        <v>1088286.3999999999</v>
      </c>
      <c r="H19" s="37">
        <v>1119756.51</v>
      </c>
      <c r="I19" s="37">
        <v>1178500.1000000001</v>
      </c>
      <c r="J19" s="36">
        <v>2177940</v>
      </c>
      <c r="K19" s="42">
        <v>587155.36</v>
      </c>
      <c r="L19" s="43">
        <v>458295.24</v>
      </c>
      <c r="M19" s="44">
        <v>898420.96</v>
      </c>
      <c r="N19" s="44">
        <v>457917.18</v>
      </c>
      <c r="O19" s="45">
        <v>527811.93999999994</v>
      </c>
      <c r="P19" s="36">
        <v>2091626.58</v>
      </c>
      <c r="Q19" s="31"/>
      <c r="R19" s="31"/>
      <c r="S19" s="31"/>
      <c r="T19" s="31"/>
    </row>
    <row r="20" spans="1:20" ht="30" x14ac:dyDescent="0.25">
      <c r="A20" s="118"/>
      <c r="B20" s="121"/>
      <c r="C20" s="14" t="s">
        <v>9</v>
      </c>
      <c r="D20" s="36" t="s">
        <v>45</v>
      </c>
      <c r="E20" s="36" t="s">
        <v>45</v>
      </c>
      <c r="F20" s="36" t="s">
        <v>45</v>
      </c>
      <c r="G20" s="36" t="s">
        <v>45</v>
      </c>
      <c r="H20" s="36" t="s">
        <v>45</v>
      </c>
      <c r="I20" s="36" t="s">
        <v>45</v>
      </c>
      <c r="J20" s="36" t="s">
        <v>45</v>
      </c>
      <c r="K20" s="36" t="s">
        <v>45</v>
      </c>
      <c r="L20" s="36" t="s">
        <v>45</v>
      </c>
      <c r="M20" s="36" t="s">
        <v>45</v>
      </c>
      <c r="N20" s="36" t="s">
        <v>45</v>
      </c>
      <c r="O20" s="36" t="s">
        <v>45</v>
      </c>
      <c r="P20" s="36" t="s">
        <v>45</v>
      </c>
      <c r="Q20" s="31"/>
      <c r="R20" s="31"/>
      <c r="S20" s="31"/>
      <c r="T20" s="31"/>
    </row>
    <row r="21" spans="1:20" ht="30" x14ac:dyDescent="0.25">
      <c r="A21" s="116" t="s">
        <v>11</v>
      </c>
      <c r="B21" s="119" t="s">
        <v>52</v>
      </c>
      <c r="C21" s="14" t="s">
        <v>5</v>
      </c>
      <c r="D21" s="36">
        <f>SUM(E21:P21)</f>
        <v>1517849.18</v>
      </c>
      <c r="E21" s="41">
        <f>E24</f>
        <v>106126</v>
      </c>
      <c r="F21" s="41">
        <f t="shared" ref="F21:P21" si="3">F24</f>
        <v>84561</v>
      </c>
      <c r="G21" s="41">
        <f t="shared" si="3"/>
        <v>99654.45</v>
      </c>
      <c r="H21" s="41">
        <f t="shared" si="3"/>
        <v>96412</v>
      </c>
      <c r="I21" s="41">
        <f t="shared" si="3"/>
        <v>97836</v>
      </c>
      <c r="J21" s="41">
        <f t="shared" si="3"/>
        <v>101059</v>
      </c>
      <c r="K21" s="41">
        <f t="shared" si="3"/>
        <v>99854</v>
      </c>
      <c r="L21" s="41">
        <f t="shared" si="3"/>
        <v>107523</v>
      </c>
      <c r="M21" s="41">
        <f t="shared" si="3"/>
        <v>143852</v>
      </c>
      <c r="N21" s="41">
        <f>N24+N23</f>
        <v>157963.23000000001</v>
      </c>
      <c r="O21" s="41">
        <f>O24+O23</f>
        <v>194254.5</v>
      </c>
      <c r="P21" s="41">
        <f t="shared" si="3"/>
        <v>228754</v>
      </c>
      <c r="Q21" s="30"/>
      <c r="R21" s="30"/>
      <c r="S21" s="31"/>
      <c r="T21" s="31"/>
    </row>
    <row r="22" spans="1:20" ht="30" x14ac:dyDescent="0.25">
      <c r="A22" s="117"/>
      <c r="B22" s="120"/>
      <c r="C22" s="14" t="s">
        <v>6</v>
      </c>
      <c r="D22" s="36" t="s">
        <v>45</v>
      </c>
      <c r="E22" s="36" t="s">
        <v>45</v>
      </c>
      <c r="F22" s="36" t="s">
        <v>45</v>
      </c>
      <c r="G22" s="36" t="s">
        <v>45</v>
      </c>
      <c r="H22" s="36" t="s">
        <v>45</v>
      </c>
      <c r="I22" s="36" t="s">
        <v>45</v>
      </c>
      <c r="J22" s="36" t="s">
        <v>45</v>
      </c>
      <c r="K22" s="36" t="s">
        <v>45</v>
      </c>
      <c r="L22" s="36" t="s">
        <v>45</v>
      </c>
      <c r="M22" s="36" t="s">
        <v>45</v>
      </c>
      <c r="N22" s="36" t="s">
        <v>45</v>
      </c>
      <c r="O22" s="36" t="s">
        <v>45</v>
      </c>
      <c r="P22" s="36" t="s">
        <v>45</v>
      </c>
      <c r="Q22" s="31"/>
      <c r="R22" s="60"/>
      <c r="S22" s="31"/>
      <c r="T22" s="31"/>
    </row>
    <row r="23" spans="1:20" ht="30" x14ac:dyDescent="0.25">
      <c r="A23" s="117"/>
      <c r="B23" s="120"/>
      <c r="C23" s="14" t="s">
        <v>7</v>
      </c>
      <c r="D23" s="36">
        <f t="shared" ref="D23:D24" si="4">SUM(E23:P23)</f>
        <v>1886.73</v>
      </c>
      <c r="E23" s="36" t="s">
        <v>45</v>
      </c>
      <c r="F23" s="36" t="s">
        <v>45</v>
      </c>
      <c r="G23" s="36" t="s">
        <v>45</v>
      </c>
      <c r="H23" s="36" t="s">
        <v>45</v>
      </c>
      <c r="I23" s="36" t="s">
        <v>45</v>
      </c>
      <c r="J23" s="36" t="s">
        <v>45</v>
      </c>
      <c r="K23" s="36" t="s">
        <v>45</v>
      </c>
      <c r="L23" s="36" t="s">
        <v>45</v>
      </c>
      <c r="M23" s="36" t="s">
        <v>45</v>
      </c>
      <c r="N23" s="36">
        <v>1014.23</v>
      </c>
      <c r="O23" s="36">
        <v>872.5</v>
      </c>
      <c r="P23" s="36" t="s">
        <v>45</v>
      </c>
      <c r="Q23" s="31"/>
      <c r="R23" s="60"/>
      <c r="S23" s="31"/>
      <c r="T23" s="31"/>
    </row>
    <row r="24" spans="1:20" ht="45" x14ac:dyDescent="0.25">
      <c r="A24" s="117"/>
      <c r="B24" s="120"/>
      <c r="C24" s="14" t="s">
        <v>8</v>
      </c>
      <c r="D24" s="36">
        <f t="shared" si="4"/>
        <v>1515962.45</v>
      </c>
      <c r="E24" s="41">
        <v>106126</v>
      </c>
      <c r="F24" s="41">
        <v>84561</v>
      </c>
      <c r="G24" s="41">
        <v>99654.45</v>
      </c>
      <c r="H24" s="41">
        <v>96412</v>
      </c>
      <c r="I24" s="41">
        <v>97836</v>
      </c>
      <c r="J24" s="42">
        <v>101059</v>
      </c>
      <c r="K24" s="42">
        <v>99854</v>
      </c>
      <c r="L24" s="38">
        <v>107523</v>
      </c>
      <c r="M24" s="42">
        <v>143852</v>
      </c>
      <c r="N24" s="42">
        <v>156949</v>
      </c>
      <c r="O24" s="46">
        <v>193382</v>
      </c>
      <c r="P24" s="46">
        <v>228754</v>
      </c>
      <c r="Q24" s="31"/>
      <c r="R24" s="31"/>
      <c r="S24" s="31"/>
      <c r="T24" s="31"/>
    </row>
    <row r="25" spans="1:20" ht="30" x14ac:dyDescent="0.25">
      <c r="A25" s="118"/>
      <c r="B25" s="121"/>
      <c r="C25" s="14" t="s">
        <v>9</v>
      </c>
      <c r="D25" s="36" t="s">
        <v>45</v>
      </c>
      <c r="E25" s="36" t="s">
        <v>45</v>
      </c>
      <c r="F25" s="36" t="s">
        <v>45</v>
      </c>
      <c r="G25" s="36" t="s">
        <v>45</v>
      </c>
      <c r="H25" s="36" t="s">
        <v>45</v>
      </c>
      <c r="I25" s="36" t="s">
        <v>45</v>
      </c>
      <c r="J25" s="36" t="s">
        <v>45</v>
      </c>
      <c r="K25" s="36" t="s">
        <v>45</v>
      </c>
      <c r="L25" s="36" t="s">
        <v>45</v>
      </c>
      <c r="M25" s="36" t="s">
        <v>45</v>
      </c>
      <c r="N25" s="36" t="s">
        <v>45</v>
      </c>
      <c r="O25" s="36" t="s">
        <v>45</v>
      </c>
      <c r="P25" s="36" t="s">
        <v>45</v>
      </c>
      <c r="Q25" s="31"/>
      <c r="R25" s="31"/>
      <c r="S25" s="31"/>
      <c r="T25" s="31"/>
    </row>
    <row r="27" spans="1:20" ht="18.75" x14ac:dyDescent="0.3">
      <c r="A27" s="84" t="s">
        <v>55</v>
      </c>
      <c r="B27" s="84"/>
      <c r="C27" s="84"/>
      <c r="D27" s="84"/>
      <c r="E27" s="4"/>
      <c r="F27" s="4"/>
      <c r="G27" s="4"/>
      <c r="H27" s="4"/>
      <c r="I27" s="4"/>
      <c r="J27" s="4"/>
      <c r="K27" s="4"/>
      <c r="L27" s="4"/>
      <c r="M27" s="52"/>
      <c r="N27" s="4"/>
      <c r="O27" s="53"/>
    </row>
    <row r="28" spans="1:20" ht="18.75" x14ac:dyDescent="0.3">
      <c r="A28" s="84" t="s">
        <v>56</v>
      </c>
      <c r="B28" s="84"/>
      <c r="C28" s="84"/>
      <c r="D28" s="84"/>
      <c r="E28" s="4"/>
      <c r="F28" s="4"/>
      <c r="G28" s="4"/>
      <c r="H28" s="4"/>
      <c r="I28" s="4"/>
      <c r="J28" s="4"/>
      <c r="K28" s="4"/>
      <c r="L28" s="4"/>
      <c r="M28" s="124" t="s">
        <v>57</v>
      </c>
      <c r="N28" s="87"/>
      <c r="O28" s="87"/>
    </row>
    <row r="29" spans="1:20" x14ac:dyDescent="0.25">
      <c r="M29" s="32"/>
      <c r="N29" s="29"/>
      <c r="O29" s="35"/>
    </row>
  </sheetData>
  <mergeCells count="20">
    <mergeCell ref="L1:P1"/>
    <mergeCell ref="L2:P2"/>
    <mergeCell ref="L3:P3"/>
    <mergeCell ref="L4:P4"/>
    <mergeCell ref="A27:D27"/>
    <mergeCell ref="A28:D28"/>
    <mergeCell ref="M28:O28"/>
    <mergeCell ref="A21:A25"/>
    <mergeCell ref="B21:B25"/>
    <mergeCell ref="B9:B10"/>
    <mergeCell ref="C9:C10"/>
    <mergeCell ref="D9:P9"/>
    <mergeCell ref="C8:O8"/>
    <mergeCell ref="A16:A20"/>
    <mergeCell ref="B16:B20"/>
    <mergeCell ref="A11:A15"/>
    <mergeCell ref="B11:B15"/>
    <mergeCell ref="C6:O6"/>
    <mergeCell ref="C7:O7"/>
    <mergeCell ref="A9:A10"/>
  </mergeCells>
  <pageMargins left="0.70866141732283472" right="0.31496062992125984" top="1.3385826771653544" bottom="0.35433070866141736" header="0.31496062992125984" footer="0.31496062992125984"/>
  <pageSetup paperSize="9" scale="60" fitToWidth="0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0"/>
  <sheetViews>
    <sheetView workbookViewId="0">
      <selection activeCell="D17" sqref="D17"/>
    </sheetView>
  </sheetViews>
  <sheetFormatPr defaultRowHeight="15" x14ac:dyDescent="0.25"/>
  <cols>
    <col min="1" max="1" width="23" style="28" customWidth="1"/>
    <col min="2" max="2" width="28.5703125" style="28" customWidth="1"/>
    <col min="3" max="4" width="19.85546875" style="28" customWidth="1"/>
    <col min="5" max="5" width="15.85546875" style="28" hidden="1" customWidth="1"/>
    <col min="6" max="6" width="17" style="28" customWidth="1"/>
    <col min="7" max="7" width="16.140625" style="28" customWidth="1"/>
    <col min="8" max="8" width="17.7109375" style="33" customWidth="1"/>
    <col min="9" max="9" width="16.140625" style="28" customWidth="1"/>
    <col min="10" max="10" width="17.42578125" style="34" customWidth="1"/>
    <col min="11" max="11" width="12.28515625" style="28" customWidth="1"/>
    <col min="12" max="12" width="13.140625" style="28" customWidth="1"/>
    <col min="13" max="13" width="15.5703125" style="28" customWidth="1"/>
    <col min="14" max="14" width="11.42578125" style="28" bestFit="1" customWidth="1"/>
    <col min="15" max="15" width="14.7109375" style="28" customWidth="1"/>
    <col min="16" max="16" width="14.140625" style="28" customWidth="1"/>
    <col min="17" max="17" width="12.42578125" style="28" bestFit="1" customWidth="1"/>
    <col min="18" max="16384" width="9.140625" style="28"/>
  </cols>
  <sheetData>
    <row r="1" spans="1:17" ht="15.75" x14ac:dyDescent="0.25">
      <c r="G1" s="47"/>
      <c r="H1" s="98" t="s">
        <v>53</v>
      </c>
      <c r="I1" s="98"/>
      <c r="J1" s="98"/>
    </row>
    <row r="2" spans="1:17" ht="15.75" x14ac:dyDescent="0.25">
      <c r="G2" s="54"/>
      <c r="H2" s="98" t="s">
        <v>49</v>
      </c>
      <c r="I2" s="128"/>
      <c r="J2" s="128"/>
    </row>
    <row r="3" spans="1:17" ht="15.75" x14ac:dyDescent="0.25">
      <c r="G3" s="54"/>
      <c r="H3" s="98" t="s">
        <v>21</v>
      </c>
      <c r="I3" s="128"/>
      <c r="J3" s="128"/>
    </row>
    <row r="4" spans="1:17" ht="15.75" x14ac:dyDescent="0.25">
      <c r="G4" s="54"/>
      <c r="H4" s="98" t="s">
        <v>19</v>
      </c>
      <c r="I4" s="128"/>
      <c r="J4" s="128"/>
    </row>
    <row r="5" spans="1:17" ht="5.25" customHeight="1" x14ac:dyDescent="0.25">
      <c r="H5" s="11"/>
      <c r="I5" s="11"/>
      <c r="J5" s="11"/>
    </row>
    <row r="6" spans="1:17" ht="18.75" x14ac:dyDescent="0.25">
      <c r="A6" s="134" t="s">
        <v>17</v>
      </c>
      <c r="B6" s="135"/>
      <c r="C6" s="135"/>
      <c r="D6" s="135"/>
      <c r="E6" s="135"/>
      <c r="F6" s="135"/>
      <c r="G6" s="135"/>
      <c r="H6" s="135"/>
      <c r="I6" s="135"/>
      <c r="J6" s="135"/>
    </row>
    <row r="7" spans="1:17" ht="16.5" customHeight="1" x14ac:dyDescent="0.25">
      <c r="A7" s="134" t="s">
        <v>18</v>
      </c>
      <c r="B7" s="135"/>
      <c r="C7" s="135"/>
      <c r="D7" s="135"/>
      <c r="E7" s="135"/>
      <c r="F7" s="135"/>
      <c r="G7" s="135"/>
      <c r="H7" s="135"/>
      <c r="I7" s="135"/>
      <c r="J7" s="135"/>
    </row>
    <row r="8" spans="1:17" ht="18" customHeight="1" x14ac:dyDescent="0.3">
      <c r="A8" s="136" t="s">
        <v>59</v>
      </c>
      <c r="B8" s="135"/>
      <c r="C8" s="135"/>
      <c r="D8" s="135"/>
      <c r="E8" s="135"/>
      <c r="F8" s="135"/>
      <c r="G8" s="135"/>
      <c r="H8" s="135"/>
      <c r="I8" s="135"/>
      <c r="J8" s="135"/>
    </row>
    <row r="9" spans="1:17" ht="9" customHeight="1" x14ac:dyDescent="0.3">
      <c r="A9" s="48"/>
      <c r="B9" s="49"/>
      <c r="C9" s="49"/>
      <c r="D9" s="49"/>
      <c r="E9" s="49"/>
      <c r="F9" s="49"/>
      <c r="G9" s="49"/>
      <c r="H9" s="49"/>
      <c r="I9" s="49"/>
      <c r="J9" s="49"/>
    </row>
    <row r="10" spans="1:17" ht="59.25" customHeight="1" x14ac:dyDescent="0.25">
      <c r="A10" s="123" t="s">
        <v>0</v>
      </c>
      <c r="B10" s="123" t="s">
        <v>1</v>
      </c>
      <c r="C10" s="123" t="s">
        <v>2</v>
      </c>
      <c r="D10" s="137" t="s">
        <v>3</v>
      </c>
      <c r="E10" s="137"/>
      <c r="F10" s="137"/>
      <c r="G10" s="137"/>
      <c r="H10" s="137"/>
      <c r="I10" s="137"/>
      <c r="J10" s="137"/>
    </row>
    <row r="11" spans="1:17" ht="16.5" customHeight="1" x14ac:dyDescent="0.25">
      <c r="A11" s="81"/>
      <c r="B11" s="81"/>
      <c r="C11" s="81"/>
      <c r="D11" s="13" t="s">
        <v>4</v>
      </c>
      <c r="E11" s="13">
        <v>2025</v>
      </c>
      <c r="F11" s="13">
        <v>2026</v>
      </c>
      <c r="G11" s="7">
        <v>2027</v>
      </c>
      <c r="H11" s="12">
        <v>2028</v>
      </c>
      <c r="I11" s="13">
        <v>2029</v>
      </c>
      <c r="J11" s="9">
        <v>2030</v>
      </c>
    </row>
    <row r="12" spans="1:17" ht="23.25" customHeight="1" x14ac:dyDescent="0.25">
      <c r="A12" s="138" t="s">
        <v>50</v>
      </c>
      <c r="B12" s="123" t="s">
        <v>23</v>
      </c>
      <c r="C12" s="14" t="s">
        <v>5</v>
      </c>
      <c r="D12" s="36">
        <f>SUM(E12:J12)</f>
        <v>10784918.35</v>
      </c>
      <c r="E12" s="37"/>
      <c r="F12" s="37">
        <f t="shared" ref="F12:G12" si="0">F15</f>
        <v>2140207.9900000002</v>
      </c>
      <c r="G12" s="37">
        <f t="shared" si="0"/>
        <v>2148301.09</v>
      </c>
      <c r="H12" s="37">
        <f t="shared" ref="H12:J12" si="1">H15</f>
        <v>2156647.09</v>
      </c>
      <c r="I12" s="37">
        <f t="shared" si="1"/>
        <v>2165367.09</v>
      </c>
      <c r="J12" s="37">
        <f t="shared" si="1"/>
        <v>2174395.09</v>
      </c>
      <c r="K12" s="29"/>
      <c r="L12" s="29"/>
      <c r="M12" s="29"/>
      <c r="N12" s="29"/>
      <c r="O12" s="29"/>
      <c r="P12" s="29"/>
      <c r="Q12" s="10"/>
    </row>
    <row r="13" spans="1:17" ht="30" x14ac:dyDescent="0.25">
      <c r="A13" s="138"/>
      <c r="B13" s="132"/>
      <c r="C13" s="14" t="s">
        <v>6</v>
      </c>
      <c r="D13" s="36" t="s">
        <v>45</v>
      </c>
      <c r="E13" s="36"/>
      <c r="F13" s="36" t="s">
        <v>45</v>
      </c>
      <c r="G13" s="36" t="s">
        <v>45</v>
      </c>
      <c r="H13" s="36" t="s">
        <v>45</v>
      </c>
      <c r="I13" s="36" t="s">
        <v>45</v>
      </c>
      <c r="J13" s="36" t="s">
        <v>45</v>
      </c>
      <c r="L13" s="31"/>
      <c r="M13" s="31"/>
      <c r="N13" s="31"/>
    </row>
    <row r="14" spans="1:17" ht="18.75" customHeight="1" x14ac:dyDescent="0.25">
      <c r="A14" s="138"/>
      <c r="B14" s="132"/>
      <c r="C14" s="14" t="s">
        <v>7</v>
      </c>
      <c r="D14" s="36" t="s">
        <v>45</v>
      </c>
      <c r="E14" s="36"/>
      <c r="F14" s="36" t="s">
        <v>45</v>
      </c>
      <c r="G14" s="36" t="s">
        <v>45</v>
      </c>
      <c r="H14" s="36" t="s">
        <v>45</v>
      </c>
      <c r="I14" s="36" t="s">
        <v>45</v>
      </c>
      <c r="J14" s="36" t="s">
        <v>45</v>
      </c>
      <c r="L14" s="31"/>
      <c r="M14" s="31"/>
      <c r="N14" s="31"/>
    </row>
    <row r="15" spans="1:17" ht="31.5" customHeight="1" x14ac:dyDescent="0.25">
      <c r="A15" s="138"/>
      <c r="B15" s="132"/>
      <c r="C15" s="14" t="s">
        <v>8</v>
      </c>
      <c r="D15" s="36">
        <f>SUM(E15:J15)</f>
        <v>10784918.35</v>
      </c>
      <c r="E15" s="37"/>
      <c r="F15" s="38">
        <v>2140207.9900000002</v>
      </c>
      <c r="G15" s="38">
        <v>2148301.09</v>
      </c>
      <c r="H15" s="38">
        <f>H20+H25</f>
        <v>2156647.09</v>
      </c>
      <c r="I15" s="38">
        <f>I20+I25</f>
        <v>2165367.09</v>
      </c>
      <c r="J15" s="38">
        <f>J20+J25</f>
        <v>2174395.09</v>
      </c>
      <c r="L15" s="31"/>
      <c r="M15" s="31"/>
      <c r="N15" s="31"/>
    </row>
    <row r="16" spans="1:17" ht="30" x14ac:dyDescent="0.25">
      <c r="A16" s="138"/>
      <c r="B16" s="133"/>
      <c r="C16" s="14" t="s">
        <v>9</v>
      </c>
      <c r="D16" s="6" t="s">
        <v>45</v>
      </c>
      <c r="E16" s="6"/>
      <c r="F16" s="6" t="s">
        <v>45</v>
      </c>
      <c r="G16" s="6" t="s">
        <v>45</v>
      </c>
      <c r="H16" s="6" t="s">
        <v>45</v>
      </c>
      <c r="I16" s="6" t="s">
        <v>45</v>
      </c>
      <c r="J16" s="6" t="s">
        <v>45</v>
      </c>
      <c r="L16" s="31"/>
      <c r="M16" s="31"/>
      <c r="N16" s="31"/>
    </row>
    <row r="17" spans="1:16" ht="18" customHeight="1" x14ac:dyDescent="0.25">
      <c r="A17" s="129" t="s">
        <v>10</v>
      </c>
      <c r="B17" s="123" t="s">
        <v>51</v>
      </c>
      <c r="C17" s="14" t="s">
        <v>5</v>
      </c>
      <c r="D17" s="36">
        <f>SUM(E17:J17)</f>
        <v>9699131.3499999996</v>
      </c>
      <c r="E17" s="41"/>
      <c r="F17" s="41">
        <f t="shared" ref="F17:G17" si="2">F20</f>
        <v>1940462.99</v>
      </c>
      <c r="G17" s="41">
        <f t="shared" si="2"/>
        <v>1939667.09</v>
      </c>
      <c r="H17" s="41">
        <f t="shared" ref="H17:J17" si="3">H20</f>
        <v>1939667.09</v>
      </c>
      <c r="I17" s="41">
        <f t="shared" si="3"/>
        <v>1939667.09</v>
      </c>
      <c r="J17" s="41">
        <f t="shared" si="3"/>
        <v>1939667.09</v>
      </c>
      <c r="K17" s="29"/>
      <c r="L17" s="30"/>
      <c r="M17" s="30"/>
      <c r="N17" s="59"/>
      <c r="O17" s="10"/>
      <c r="P17" s="10"/>
    </row>
    <row r="18" spans="1:16" ht="30" x14ac:dyDescent="0.25">
      <c r="A18" s="130"/>
      <c r="B18" s="132"/>
      <c r="C18" s="14" t="s">
        <v>6</v>
      </c>
      <c r="D18" s="36" t="s">
        <v>45</v>
      </c>
      <c r="E18" s="36"/>
      <c r="F18" s="36" t="s">
        <v>45</v>
      </c>
      <c r="G18" s="36" t="s">
        <v>45</v>
      </c>
      <c r="H18" s="36" t="s">
        <v>45</v>
      </c>
      <c r="I18" s="36" t="s">
        <v>45</v>
      </c>
      <c r="J18" s="36" t="s">
        <v>45</v>
      </c>
      <c r="L18" s="31"/>
      <c r="M18" s="31"/>
      <c r="N18" s="31"/>
    </row>
    <row r="19" spans="1:16" ht="18" customHeight="1" x14ac:dyDescent="0.25">
      <c r="A19" s="130"/>
      <c r="B19" s="132"/>
      <c r="C19" s="14" t="s">
        <v>7</v>
      </c>
      <c r="D19" s="36" t="s">
        <v>45</v>
      </c>
      <c r="E19" s="36"/>
      <c r="F19" s="36" t="s">
        <v>45</v>
      </c>
      <c r="G19" s="36" t="s">
        <v>45</v>
      </c>
      <c r="H19" s="36" t="s">
        <v>45</v>
      </c>
      <c r="I19" s="36" t="s">
        <v>45</v>
      </c>
      <c r="J19" s="36" t="s">
        <v>45</v>
      </c>
      <c r="L19" s="31"/>
      <c r="M19" s="31"/>
      <c r="N19" s="31"/>
    </row>
    <row r="20" spans="1:16" ht="33.75" customHeight="1" x14ac:dyDescent="0.25">
      <c r="A20" s="130"/>
      <c r="B20" s="132"/>
      <c r="C20" s="14" t="s">
        <v>8</v>
      </c>
      <c r="D20" s="36">
        <f>SUM(E20:J20)</f>
        <v>9699131.3499999996</v>
      </c>
      <c r="E20" s="37"/>
      <c r="F20" s="36">
        <v>1940462.99</v>
      </c>
      <c r="G20" s="43">
        <v>1939667.09</v>
      </c>
      <c r="H20" s="43">
        <v>1939667.09</v>
      </c>
      <c r="I20" s="43">
        <v>1939667.09</v>
      </c>
      <c r="J20" s="43">
        <v>1939667.09</v>
      </c>
      <c r="L20" s="31"/>
      <c r="M20" s="31"/>
      <c r="N20" s="31"/>
    </row>
    <row r="21" spans="1:16" ht="30" x14ac:dyDescent="0.25">
      <c r="A21" s="131"/>
      <c r="B21" s="133"/>
      <c r="C21" s="14" t="s">
        <v>9</v>
      </c>
      <c r="D21" s="36" t="s">
        <v>45</v>
      </c>
      <c r="E21" s="36"/>
      <c r="F21" s="36" t="s">
        <v>45</v>
      </c>
      <c r="G21" s="36" t="s">
        <v>45</v>
      </c>
      <c r="H21" s="36" t="s">
        <v>45</v>
      </c>
      <c r="I21" s="36" t="s">
        <v>45</v>
      </c>
      <c r="J21" s="36" t="s">
        <v>45</v>
      </c>
      <c r="L21" s="31"/>
      <c r="M21" s="31"/>
      <c r="N21" s="31"/>
    </row>
    <row r="22" spans="1:16" ht="15.75" customHeight="1" x14ac:dyDescent="0.25">
      <c r="A22" s="129" t="s">
        <v>11</v>
      </c>
      <c r="B22" s="123" t="s">
        <v>52</v>
      </c>
      <c r="C22" s="14" t="s">
        <v>5</v>
      </c>
      <c r="D22" s="36">
        <f>SUM(E22:J22)</f>
        <v>1085787</v>
      </c>
      <c r="E22" s="41"/>
      <c r="F22" s="41">
        <f t="shared" ref="F22:G22" si="4">F25</f>
        <v>199745</v>
      </c>
      <c r="G22" s="41">
        <f t="shared" si="4"/>
        <v>208634</v>
      </c>
      <c r="H22" s="41">
        <f t="shared" ref="H22:J22" si="5">H25</f>
        <v>216980</v>
      </c>
      <c r="I22" s="41">
        <f t="shared" si="5"/>
        <v>225700</v>
      </c>
      <c r="J22" s="41">
        <f t="shared" si="5"/>
        <v>234728</v>
      </c>
      <c r="K22" s="29"/>
      <c r="L22" s="30"/>
      <c r="M22" s="30"/>
      <c r="N22" s="31"/>
    </row>
    <row r="23" spans="1:16" ht="30" x14ac:dyDescent="0.25">
      <c r="A23" s="130"/>
      <c r="B23" s="132"/>
      <c r="C23" s="14" t="s">
        <v>6</v>
      </c>
      <c r="D23" s="36" t="s">
        <v>45</v>
      </c>
      <c r="E23" s="36"/>
      <c r="F23" s="36" t="s">
        <v>45</v>
      </c>
      <c r="G23" s="36" t="s">
        <v>45</v>
      </c>
      <c r="H23" s="36" t="s">
        <v>45</v>
      </c>
      <c r="I23" s="36" t="s">
        <v>45</v>
      </c>
      <c r="J23" s="36" t="s">
        <v>45</v>
      </c>
      <c r="L23" s="31"/>
      <c r="M23" s="60"/>
      <c r="N23" s="31"/>
    </row>
    <row r="24" spans="1:16" ht="18" customHeight="1" x14ac:dyDescent="0.25">
      <c r="A24" s="130"/>
      <c r="B24" s="132"/>
      <c r="C24" s="14" t="s">
        <v>7</v>
      </c>
      <c r="D24" s="36" t="s">
        <v>45</v>
      </c>
      <c r="E24" s="36"/>
      <c r="F24" s="36" t="s">
        <v>45</v>
      </c>
      <c r="G24" s="36" t="s">
        <v>45</v>
      </c>
      <c r="H24" s="36" t="s">
        <v>45</v>
      </c>
      <c r="I24" s="36" t="s">
        <v>45</v>
      </c>
      <c r="J24" s="36" t="s">
        <v>45</v>
      </c>
      <c r="L24" s="31"/>
      <c r="M24" s="60"/>
      <c r="N24" s="31"/>
    </row>
    <row r="25" spans="1:16" ht="33" customHeight="1" x14ac:dyDescent="0.25">
      <c r="A25" s="130"/>
      <c r="B25" s="132"/>
      <c r="C25" s="14" t="s">
        <v>8</v>
      </c>
      <c r="D25" s="36">
        <f>SUM(E25:J25)</f>
        <v>1085787</v>
      </c>
      <c r="E25" s="41"/>
      <c r="F25" s="42">
        <v>199745</v>
      </c>
      <c r="G25" s="38">
        <v>208634</v>
      </c>
      <c r="H25" s="38">
        <v>216980</v>
      </c>
      <c r="I25" s="38">
        <v>225700</v>
      </c>
      <c r="J25" s="38">
        <v>234728</v>
      </c>
      <c r="L25" s="31"/>
      <c r="M25" s="31"/>
      <c r="N25" s="31"/>
    </row>
    <row r="26" spans="1:16" ht="30" x14ac:dyDescent="0.25">
      <c r="A26" s="131"/>
      <c r="B26" s="133"/>
      <c r="C26" s="14" t="s">
        <v>9</v>
      </c>
      <c r="D26" s="36" t="s">
        <v>45</v>
      </c>
      <c r="E26" s="36"/>
      <c r="F26" s="36" t="s">
        <v>45</v>
      </c>
      <c r="G26" s="36" t="s">
        <v>45</v>
      </c>
      <c r="H26" s="36" t="s">
        <v>45</v>
      </c>
      <c r="I26" s="36" t="s">
        <v>45</v>
      </c>
      <c r="J26" s="36" t="s">
        <v>45</v>
      </c>
      <c r="L26" s="31"/>
      <c r="M26" s="31"/>
      <c r="N26" s="31"/>
    </row>
    <row r="28" spans="1:16" ht="18.75" x14ac:dyDescent="0.3">
      <c r="A28" s="84" t="s">
        <v>55</v>
      </c>
      <c r="B28" s="84"/>
      <c r="C28" s="84"/>
      <c r="D28" s="4"/>
      <c r="E28" s="4"/>
      <c r="F28" s="4"/>
      <c r="G28" s="4"/>
      <c r="H28" s="52"/>
      <c r="I28" s="4"/>
      <c r="J28" s="53"/>
    </row>
    <row r="29" spans="1:16" ht="18.75" x14ac:dyDescent="0.3">
      <c r="A29" s="84" t="s">
        <v>56</v>
      </c>
      <c r="B29" s="84"/>
      <c r="C29" s="84"/>
      <c r="D29" s="4"/>
      <c r="E29" s="4"/>
      <c r="F29" s="4"/>
      <c r="G29" s="4"/>
      <c r="H29" s="124" t="s">
        <v>57</v>
      </c>
      <c r="I29" s="87"/>
      <c r="J29" s="87"/>
    </row>
    <row r="30" spans="1:16" x14ac:dyDescent="0.25">
      <c r="H30" s="32"/>
      <c r="I30" s="29"/>
      <c r="J30" s="35"/>
    </row>
  </sheetData>
  <mergeCells count="20">
    <mergeCell ref="A28:C28"/>
    <mergeCell ref="A29:C29"/>
    <mergeCell ref="H29:J29"/>
    <mergeCell ref="A10:A11"/>
    <mergeCell ref="B10:B11"/>
    <mergeCell ref="C10:C11"/>
    <mergeCell ref="H1:J1"/>
    <mergeCell ref="A22:A26"/>
    <mergeCell ref="B22:B26"/>
    <mergeCell ref="A6:J6"/>
    <mergeCell ref="A7:J7"/>
    <mergeCell ref="A8:J8"/>
    <mergeCell ref="D10:J10"/>
    <mergeCell ref="A12:A16"/>
    <mergeCell ref="B12:B16"/>
    <mergeCell ref="A17:A21"/>
    <mergeCell ref="B17:B21"/>
    <mergeCell ref="H2:J2"/>
    <mergeCell ref="H3:J3"/>
    <mergeCell ref="H4:J4"/>
  </mergeCells>
  <pageMargins left="0.70866141732283472" right="0.70866141732283472" top="1.3779527559055118" bottom="0.74803149606299213" header="0.31496062992125984" footer="0.31496062992125984"/>
  <pageSetup paperSize="9" scale="7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H11" sqref="H11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Приложение 3 (2024)</vt:lpstr>
      <vt:lpstr>Приложение 4 (2030)</vt:lpstr>
      <vt:lpstr>Приложение 5 (2024)</vt:lpstr>
      <vt:lpstr>Приложение 6 (2030)</vt:lpstr>
      <vt:lpstr>Лист1</vt:lpstr>
      <vt:lpstr>'Приложение 3 (2024)'!Заголовки_для_печати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Перунова Е.И.</dc:creator>
  <cp:lastModifiedBy>Сагайдак Елена Александровна</cp:lastModifiedBy>
  <cp:lastPrinted>2025-02-14T09:50:58Z</cp:lastPrinted>
  <dcterms:created xsi:type="dcterms:W3CDTF">2018-08-09T11:02:27Z</dcterms:created>
  <dcterms:modified xsi:type="dcterms:W3CDTF">2025-02-14T09:59:34Z</dcterms:modified>
</cp:coreProperties>
</file>