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15" windowWidth="18825" windowHeight="11310"/>
  </bookViews>
  <sheets>
    <sheet name="табл 1" sheetId="1" r:id="rId1"/>
  </sheets>
  <definedNames>
    <definedName name="_xlnm.Print_Titles" localSheetId="0">'табл 1'!$6:$8</definedName>
    <definedName name="_xlnm.Print_Area" localSheetId="0">'табл 1'!$A$1:$S$41</definedName>
  </definedNames>
  <calcPr calcId="145621"/>
</workbook>
</file>

<file path=xl/calcChain.xml><?xml version="1.0" encoding="utf-8"?>
<calcChain xmlns="http://schemas.openxmlformats.org/spreadsheetml/2006/main">
  <c r="L23" i="1" l="1"/>
  <c r="H23" i="1"/>
  <c r="D23" i="1"/>
  <c r="H34" i="1" l="1"/>
  <c r="H25" i="1"/>
  <c r="H27" i="1"/>
  <c r="D25" i="1"/>
  <c r="D26" i="1"/>
  <c r="D27" i="1"/>
  <c r="L25" i="1" l="1"/>
  <c r="L27" i="1"/>
  <c r="D14" i="1"/>
  <c r="D16" i="1" l="1"/>
  <c r="H15" i="1"/>
  <c r="D15" i="1"/>
  <c r="L15" i="1" s="1"/>
  <c r="D35" i="1" l="1"/>
  <c r="H24" i="1"/>
  <c r="D24" i="1"/>
  <c r="D18" i="1"/>
  <c r="L24" i="1" l="1"/>
  <c r="K13" i="1"/>
  <c r="K12" i="1" s="1"/>
  <c r="G13" i="1"/>
  <c r="G12" i="1" s="1"/>
  <c r="D33" i="1"/>
  <c r="D31" i="1"/>
  <c r="D34" i="1"/>
  <c r="L34" i="1" s="1"/>
  <c r="D32" i="1" l="1"/>
  <c r="H35" i="1" l="1"/>
  <c r="H33" i="1"/>
  <c r="H14" i="1"/>
  <c r="H16" i="1"/>
  <c r="L16" i="1" s="1"/>
  <c r="H17" i="1"/>
  <c r="H18" i="1"/>
  <c r="H19" i="1"/>
  <c r="H20" i="1"/>
  <c r="H21" i="1"/>
  <c r="H22" i="1"/>
  <c r="H28" i="1"/>
  <c r="H29" i="1"/>
  <c r="H30" i="1"/>
  <c r="D17" i="1"/>
  <c r="D19" i="1"/>
  <c r="D20" i="1"/>
  <c r="D21" i="1"/>
  <c r="D22" i="1"/>
  <c r="D28" i="1"/>
  <c r="D29" i="1"/>
  <c r="D30" i="1"/>
  <c r="H12" i="1"/>
  <c r="L30" i="1" l="1"/>
  <c r="L28" i="1"/>
  <c r="L22" i="1"/>
  <c r="L20" i="1"/>
  <c r="L18" i="1"/>
  <c r="L33" i="1"/>
  <c r="L29" i="1"/>
  <c r="L21" i="1"/>
  <c r="L19" i="1"/>
  <c r="L17" i="1"/>
  <c r="L14" i="1"/>
  <c r="D12" i="1"/>
  <c r="L12" i="1" s="1"/>
  <c r="L35" i="1"/>
  <c r="K11" i="1"/>
  <c r="K10" i="1" s="1"/>
  <c r="D13" i="1"/>
  <c r="H13" i="1"/>
  <c r="D11" i="1" l="1"/>
  <c r="G11" i="1"/>
  <c r="G10" i="1" s="1"/>
  <c r="D10" i="1" s="1"/>
  <c r="L13" i="1"/>
  <c r="H11" i="1" l="1"/>
  <c r="H10" i="1" l="1"/>
  <c r="L10" i="1" s="1"/>
  <c r="L11" i="1"/>
</calcChain>
</file>

<file path=xl/sharedStrings.xml><?xml version="1.0" encoding="utf-8"?>
<sst xmlns="http://schemas.openxmlformats.org/spreadsheetml/2006/main" count="116" uniqueCount="72">
  <si>
    <t>№ п/п</t>
  </si>
  <si>
    <t>Наименование подпрограммы,  основного мероприятия, мероприятия</t>
  </si>
  <si>
    <t>1.</t>
  </si>
  <si>
    <t>Муниципальная программа "Управление муниципальными финансами"</t>
  </si>
  <si>
    <t>1.1.</t>
  </si>
  <si>
    <t>Основное мероприятие 1 "Организация бюджетного процесса в городском округе город Воронеж"</t>
  </si>
  <si>
    <t>1.1.1.</t>
  </si>
  <si>
    <t>Мероприятие 1.7 "Финансовое обеспечение выполнения других обязательств городского округа город Воронеж"</t>
  </si>
  <si>
    <t>1.1.1.1.</t>
  </si>
  <si>
    <t>Исполнение судебных актов и уплата государственной пошлины</t>
  </si>
  <si>
    <t>1.1.1.2.</t>
  </si>
  <si>
    <t>Межбюджетные трансферты на предоставление субсидий малоимущим гражданам</t>
  </si>
  <si>
    <t>Обслуживание муниципального долга</t>
  </si>
  <si>
    <t>1.2.</t>
  </si>
  <si>
    <t>Основное мероприятие 2 "Обеспечение реализации программы"</t>
  </si>
  <si>
    <t>Результаты реализации мероприятий</t>
  </si>
  <si>
    <t>запланированные</t>
  </si>
  <si>
    <t>достигнутые</t>
  </si>
  <si>
    <t>Выполнение в полном объеме расходных обязательств городского округа</t>
  </si>
  <si>
    <t>Проблемы, возникшие в ходе реализации мероприятия</t>
  </si>
  <si>
    <t>нет</t>
  </si>
  <si>
    <r>
      <rPr>
        <u/>
        <sz val="16"/>
        <rFont val="Times New Roman"/>
        <family val="1"/>
        <charset val="204"/>
      </rPr>
      <t>Управление муниципальными финансами</t>
    </r>
    <r>
      <rPr>
        <sz val="16"/>
        <rFont val="Times New Roman"/>
        <family val="1"/>
        <charset val="204"/>
      </rPr>
      <t xml:space="preserve"> </t>
    </r>
  </si>
  <si>
    <t>Выполнение в полном объеме расходных обязательств городского округа в соответствии с заявками главных распорядителей бюджетных средств</t>
  </si>
  <si>
    <t>Обеспечение  сбалансированности и устойчивости бюджета городского округа город Воронеж, повышение качества управления муниципальными финансами</t>
  </si>
  <si>
    <t>Заключение контрактов</t>
  </si>
  <si>
    <t>план на отчетный год, тыс. рублей</t>
  </si>
  <si>
    <t>заключено, тыс. рублей</t>
  </si>
  <si>
    <t>Своевременное погашение заемных средств и уплата процентов по муниципальным долговым обязательствам</t>
  </si>
  <si>
    <t>Исполнение бюджета городского округа город Воронеж в соответствии с уточненными плановыми бюджетными ассигнованиями и кассовым планом</t>
  </si>
  <si>
    <t>Осуществление финансирования расходов управления финансово-бюджетной политики, обеспечивающих его функции в полном объеме</t>
  </si>
  <si>
    <t>Масленникова</t>
  </si>
  <si>
    <t>255-42-40</t>
  </si>
  <si>
    <t>выполнено, %</t>
  </si>
  <si>
    <t>контракты, находящиеся в процессе размещения (указать стадию), тыс. рублей</t>
  </si>
  <si>
    <t xml:space="preserve">Отчет о выполнении плана реализации муниципальной программы городского округа город Воронеж </t>
  </si>
  <si>
    <t>Исполнитель мероприятия (орган местного самоуправления городского округа город Воронеж, иной главный распорядитель средств бюджета городского округа город Воронеж)</t>
  </si>
  <si>
    <t>Всего</t>
  </si>
  <si>
    <t>федеральный бюджет</t>
  </si>
  <si>
    <t>областной бюджет</t>
  </si>
  <si>
    <t>бюджет городского округа город Воронеж</t>
  </si>
  <si>
    <t>Расходы за отчетный период</t>
  </si>
  <si>
    <t xml:space="preserve">Администрация городского округа город Воронеж </t>
  </si>
  <si>
    <t xml:space="preserve">Управление финансово-бюджетной политики администрации городского округа город Воронеж </t>
  </si>
  <si>
    <t xml:space="preserve">Управа Железнодорожного района городского округа город Воронеж </t>
  </si>
  <si>
    <t xml:space="preserve">Управа Коминтерновского района городского округа город Воронеж </t>
  </si>
  <si>
    <t>Управа Левобережного района городского округа город Воронеж</t>
  </si>
  <si>
    <t xml:space="preserve">Управа Ленинского района городского округа город Воронеж </t>
  </si>
  <si>
    <t xml:space="preserve">Управа Советского района городского округа город Воронеж </t>
  </si>
  <si>
    <t xml:space="preserve">Управление дорожного хозяйства администрации городского округа город Воронеж </t>
  </si>
  <si>
    <t xml:space="preserve">Управление строительной политики администрации городского округа город Воронеж </t>
  </si>
  <si>
    <t xml:space="preserve">Управление жилищных отношений администрации городского округа город Воронеж </t>
  </si>
  <si>
    <t xml:space="preserve">Управление главного архитектора городского округа администрации городского округа город Воронеж </t>
  </si>
  <si>
    <t>Управление финансово-бюджетной политики администрации городского округа город Воронеж</t>
  </si>
  <si>
    <t>количество заключенных контрактов за отчетный период, ед</t>
  </si>
  <si>
    <t>уточненные плановые бюджетные ассигнования на очередной финансовый год (тыс. рублей), в том числе по источникам:</t>
  </si>
  <si>
    <t>профинансировано на отчетную дату (тыс. рублей), в том числе по источникам:</t>
  </si>
  <si>
    <t>Зарезервированные средства, связанные с особенностями исполнения бюджета</t>
  </si>
  <si>
    <t>Выполнение в полном объеме незапланированных ранее расходных обязательств городского округа</t>
  </si>
  <si>
    <t>Осуществление финансирования незапланированных ранее расходных обязательств городского округа в полном объеме</t>
  </si>
  <si>
    <t>1.1.1.4.</t>
  </si>
  <si>
    <t xml:space="preserve">Управление развития предпринимательства, потребительского рынка и инновационной политики администрации городского округа город Воронеж </t>
  </si>
  <si>
    <t xml:space="preserve">Управление имущественных и земельных отношений администрации городского округа город Воронеж </t>
  </si>
  <si>
    <t xml:space="preserve">Управление жилищно-коммунального хозяйства администрации городского округа город Воронеж </t>
  </si>
  <si>
    <t>1.1.1.3.</t>
  </si>
  <si>
    <t>И.В. Чикина</t>
  </si>
  <si>
    <t>Управление образования и молодежной политики администрации городского округа город Воронеж</t>
  </si>
  <si>
    <t>Заместитель руководителя управления финансово-бюджетной политики</t>
  </si>
  <si>
    <t xml:space="preserve">Управление транспорта администрации городского округа город Воронеж </t>
  </si>
  <si>
    <t>по состоянию на 01.04.2025 года</t>
  </si>
  <si>
    <t xml:space="preserve">Управа Центрального района городского округа город Воронеж </t>
  </si>
  <si>
    <t>МКУ городского округа город Воронеж "Управление по делам гражданской обороны и чрезвычайным ситуациям администрации городского округа город Воронеж"</t>
  </si>
  <si>
    <t>Своевременное перечисление межбюджетных трансфертов на предоставление субвидий малоимущим гражданам на возмещение разницы, связанной со снижением максимально допустимой доли собственных расходов граждан на оплату жилья и коммунальных услуг в совокупном семейном доходе  в соответствии с заявками министерства социальной защиты Воронежской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</si>
</sst>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 applyProtection="1">
      <alignment horizontal="left" vertical="center" wrapText="1"/>
      <protection locked="0"/>
    </xf>
    <xf numFmtId="49" fontId="0" fillId="0" borderId="0" xfId="0" applyNumberFormat="1" applyFont="1" applyFill="1" applyAlignment="1" applyProtection="1">
      <alignment horizontal="left" wrapText="1"/>
      <protection locked="0"/>
    </xf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47"/>
  <sheetViews>
    <sheetView tabSelected="1" zoomScale="75" zoomScaleNormal="75" zoomScaleSheetLayoutView="100" workbookViewId="0">
      <selection activeCell="M35" sqref="M35"/>
    </sheetView>
  </sheetViews>
  <sheetFormatPr defaultRowHeight="15.75" x14ac:dyDescent="0.25"/>
  <cols>
    <col min="1" max="1" width="7.5703125" style="22" customWidth="1"/>
    <col min="2" max="2" width="27.5703125" style="8" customWidth="1"/>
    <col min="3" max="3" width="30.85546875" style="23" customWidth="1"/>
    <col min="4" max="4" width="16" style="23" customWidth="1"/>
    <col min="5" max="5" width="14.28515625" style="23" customWidth="1"/>
    <col min="6" max="6" width="11.140625" style="23" customWidth="1"/>
    <col min="7" max="7" width="14.7109375" style="23" customWidth="1"/>
    <col min="8" max="8" width="13.140625" style="24" customWidth="1"/>
    <col min="9" max="9" width="14.42578125" style="25" customWidth="1"/>
    <col min="10" max="10" width="10.85546875" style="25" customWidth="1"/>
    <col min="11" max="11" width="15" style="25" customWidth="1"/>
    <col min="12" max="12" width="12.5703125" style="25" customWidth="1"/>
    <col min="13" max="13" width="36" style="26" customWidth="1"/>
    <col min="14" max="14" width="35.85546875" style="26" customWidth="1"/>
    <col min="15" max="15" width="10.28515625" style="26" customWidth="1"/>
    <col min="16" max="16" width="11.85546875" style="26" customWidth="1"/>
    <col min="17" max="17" width="13.7109375" style="26" customWidth="1"/>
    <col min="18" max="18" width="14.5703125" style="26" customWidth="1"/>
    <col min="19" max="19" width="14.140625" style="27" customWidth="1"/>
    <col min="20" max="20" width="15.5703125" style="8" customWidth="1"/>
    <col min="21" max="21" width="16.140625" style="8" customWidth="1"/>
    <col min="22" max="16384" width="9.140625" style="8"/>
  </cols>
  <sheetData>
    <row r="1" spans="1:19" s="1" customFormat="1" ht="18.75" customHeight="1" x14ac:dyDescent="0.3">
      <c r="A1" s="67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19" s="1" customFormat="1" ht="18.75" customHeight="1" x14ac:dyDescent="0.3">
      <c r="A2" s="67" t="s">
        <v>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s="1" customFormat="1" ht="18.75" customHeight="1" x14ac:dyDescent="0.3">
      <c r="A3" s="68" t="s">
        <v>68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s="3" customFormat="1" ht="4.5" customHeight="1" x14ac:dyDescent="0.3">
      <c r="A4" s="2"/>
      <c r="C4" s="4"/>
      <c r="D4" s="4"/>
      <c r="E4" s="4"/>
      <c r="F4" s="4"/>
      <c r="G4" s="4"/>
      <c r="I4" s="5"/>
      <c r="J4" s="5"/>
      <c r="K4" s="5"/>
      <c r="L4" s="5"/>
      <c r="M4" s="6"/>
      <c r="N4" s="6"/>
      <c r="O4" s="6"/>
      <c r="P4" s="6"/>
      <c r="Q4" s="6"/>
      <c r="R4" s="6"/>
      <c r="S4" s="2"/>
    </row>
    <row r="5" spans="1:19" s="3" customFormat="1" ht="36" customHeight="1" x14ac:dyDescent="0.3">
      <c r="A5" s="72" t="s">
        <v>0</v>
      </c>
      <c r="B5" s="57" t="s">
        <v>1</v>
      </c>
      <c r="C5" s="57" t="s">
        <v>35</v>
      </c>
      <c r="D5" s="69" t="s">
        <v>40</v>
      </c>
      <c r="E5" s="70"/>
      <c r="F5" s="70"/>
      <c r="G5" s="70"/>
      <c r="H5" s="70"/>
      <c r="I5" s="70"/>
      <c r="J5" s="70"/>
      <c r="K5" s="70"/>
      <c r="L5" s="70"/>
      <c r="M5" s="57" t="s">
        <v>15</v>
      </c>
      <c r="N5" s="63"/>
      <c r="O5" s="57" t="s">
        <v>24</v>
      </c>
      <c r="P5" s="63"/>
      <c r="Q5" s="63"/>
      <c r="R5" s="63"/>
      <c r="S5" s="57" t="s">
        <v>19</v>
      </c>
    </row>
    <row r="6" spans="1:19" s="7" customFormat="1" ht="47.25" customHeight="1" x14ac:dyDescent="0.25">
      <c r="A6" s="66"/>
      <c r="B6" s="70"/>
      <c r="C6" s="71"/>
      <c r="D6" s="57" t="s">
        <v>54</v>
      </c>
      <c r="E6" s="57"/>
      <c r="F6" s="63"/>
      <c r="G6" s="63"/>
      <c r="H6" s="57" t="s">
        <v>55</v>
      </c>
      <c r="I6" s="57"/>
      <c r="J6" s="57"/>
      <c r="K6" s="57"/>
      <c r="L6" s="63"/>
      <c r="M6" s="63"/>
      <c r="N6" s="63"/>
      <c r="O6" s="63"/>
      <c r="P6" s="63"/>
      <c r="Q6" s="63"/>
      <c r="R6" s="63"/>
      <c r="S6" s="66"/>
    </row>
    <row r="7" spans="1:19" ht="15.75" customHeight="1" x14ac:dyDescent="0.25">
      <c r="A7" s="66"/>
      <c r="B7" s="70"/>
      <c r="C7" s="71"/>
      <c r="D7" s="57" t="s">
        <v>36</v>
      </c>
      <c r="E7" s="57" t="s">
        <v>37</v>
      </c>
      <c r="F7" s="57" t="s">
        <v>38</v>
      </c>
      <c r="G7" s="57" t="s">
        <v>39</v>
      </c>
      <c r="H7" s="57" t="s">
        <v>36</v>
      </c>
      <c r="I7" s="57" t="s">
        <v>37</v>
      </c>
      <c r="J7" s="57" t="s">
        <v>38</v>
      </c>
      <c r="K7" s="57" t="s">
        <v>39</v>
      </c>
      <c r="L7" s="62" t="s">
        <v>32</v>
      </c>
      <c r="M7" s="57" t="s">
        <v>16</v>
      </c>
      <c r="N7" s="57" t="s">
        <v>17</v>
      </c>
      <c r="O7" s="57" t="s">
        <v>25</v>
      </c>
      <c r="P7" s="57" t="s">
        <v>26</v>
      </c>
      <c r="Q7" s="57" t="s">
        <v>33</v>
      </c>
      <c r="R7" s="57" t="s">
        <v>53</v>
      </c>
      <c r="S7" s="66"/>
    </row>
    <row r="8" spans="1:19" s="7" customFormat="1" ht="113.25" customHeight="1" x14ac:dyDescent="0.25">
      <c r="A8" s="66"/>
      <c r="B8" s="70"/>
      <c r="C8" s="71"/>
      <c r="D8" s="57"/>
      <c r="E8" s="57"/>
      <c r="F8" s="57"/>
      <c r="G8" s="57"/>
      <c r="H8" s="57"/>
      <c r="I8" s="57"/>
      <c r="J8" s="57"/>
      <c r="K8" s="57"/>
      <c r="L8" s="63"/>
      <c r="M8" s="57"/>
      <c r="N8" s="57"/>
      <c r="O8" s="63"/>
      <c r="P8" s="63"/>
      <c r="Q8" s="63"/>
      <c r="R8" s="63"/>
      <c r="S8" s="66"/>
    </row>
    <row r="9" spans="1:19" s="10" customFormat="1" hidden="1" x14ac:dyDescent="0.2">
      <c r="A9" s="9">
        <v>1</v>
      </c>
      <c r="B9" s="38">
        <v>2</v>
      </c>
      <c r="C9" s="38">
        <v>3</v>
      </c>
      <c r="D9" s="38">
        <v>4</v>
      </c>
      <c r="E9" s="38">
        <v>5</v>
      </c>
      <c r="F9" s="38">
        <v>4</v>
      </c>
      <c r="G9" s="38">
        <v>5</v>
      </c>
      <c r="H9" s="40">
        <v>8</v>
      </c>
      <c r="I9" s="40"/>
      <c r="J9" s="40"/>
      <c r="K9" s="40"/>
      <c r="L9" s="40"/>
      <c r="M9" s="38"/>
      <c r="N9" s="38"/>
      <c r="O9" s="38"/>
      <c r="P9" s="38"/>
      <c r="Q9" s="38"/>
      <c r="R9" s="38"/>
      <c r="S9" s="38"/>
    </row>
    <row r="10" spans="1:19" ht="88.5" customHeight="1" x14ac:dyDescent="0.25">
      <c r="A10" s="39" t="s">
        <v>2</v>
      </c>
      <c r="B10" s="11" t="s">
        <v>3</v>
      </c>
      <c r="C10" s="9"/>
      <c r="D10" s="33">
        <f>G10</f>
        <v>1123957.93</v>
      </c>
      <c r="E10" s="33"/>
      <c r="F10" s="33"/>
      <c r="G10" s="33">
        <f>G11+G35</f>
        <v>1123957.93</v>
      </c>
      <c r="H10" s="33">
        <f>H11+H35</f>
        <v>236054.66999999998</v>
      </c>
      <c r="I10" s="33"/>
      <c r="J10" s="33"/>
      <c r="K10" s="33">
        <f>K11+K35</f>
        <v>236054.66999999998</v>
      </c>
      <c r="L10" s="33">
        <f>H10/D10%</f>
        <v>21.002091243753224</v>
      </c>
      <c r="M10" s="38" t="s">
        <v>23</v>
      </c>
      <c r="N10" s="38" t="s">
        <v>23</v>
      </c>
      <c r="O10" s="38"/>
      <c r="P10" s="38"/>
      <c r="Q10" s="38"/>
      <c r="R10" s="38"/>
      <c r="S10" s="12" t="s">
        <v>20</v>
      </c>
    </row>
    <row r="11" spans="1:19" ht="93" customHeight="1" x14ac:dyDescent="0.25">
      <c r="A11" s="39" t="s">
        <v>4</v>
      </c>
      <c r="B11" s="11" t="s">
        <v>5</v>
      </c>
      <c r="C11" s="38" t="s">
        <v>52</v>
      </c>
      <c r="D11" s="34">
        <f t="shared" ref="D11:G11" si="0">D12</f>
        <v>895203.92999999993</v>
      </c>
      <c r="E11" s="34"/>
      <c r="F11" s="34"/>
      <c r="G11" s="34">
        <f t="shared" si="0"/>
        <v>895203.92999999993</v>
      </c>
      <c r="H11" s="34">
        <f>H12</f>
        <v>197200.53</v>
      </c>
      <c r="I11" s="34"/>
      <c r="J11" s="34"/>
      <c r="K11" s="34">
        <f t="shared" ref="K11" si="1">K12</f>
        <v>197200.53</v>
      </c>
      <c r="L11" s="33">
        <f t="shared" ref="L11" si="2">H11/D11%</f>
        <v>22.028559459072085</v>
      </c>
      <c r="M11" s="38" t="s">
        <v>28</v>
      </c>
      <c r="N11" s="38" t="s">
        <v>28</v>
      </c>
      <c r="O11" s="38"/>
      <c r="P11" s="38"/>
      <c r="Q11" s="38"/>
      <c r="R11" s="38"/>
      <c r="S11" s="12" t="s">
        <v>20</v>
      </c>
    </row>
    <row r="12" spans="1:19" ht="86.25" customHeight="1" x14ac:dyDescent="0.25">
      <c r="A12" s="39" t="s">
        <v>6</v>
      </c>
      <c r="B12" s="13" t="s">
        <v>7</v>
      </c>
      <c r="C12" s="14"/>
      <c r="D12" s="35">
        <f>G12</f>
        <v>895203.92999999993</v>
      </c>
      <c r="E12" s="35"/>
      <c r="F12" s="35"/>
      <c r="G12" s="35">
        <f>G13+G33+G34+G32</f>
        <v>895203.92999999993</v>
      </c>
      <c r="H12" s="35">
        <f>K12</f>
        <v>197200.53</v>
      </c>
      <c r="I12" s="35"/>
      <c r="J12" s="35"/>
      <c r="K12" s="35">
        <f>K13+K33+K34</f>
        <v>197200.53</v>
      </c>
      <c r="L12" s="33">
        <f>H12/D12%</f>
        <v>22.028559459072085</v>
      </c>
      <c r="M12" s="38" t="s">
        <v>18</v>
      </c>
      <c r="N12" s="38" t="s">
        <v>22</v>
      </c>
      <c r="O12" s="38"/>
      <c r="P12" s="38"/>
      <c r="Q12" s="38"/>
      <c r="R12" s="38"/>
      <c r="S12" s="12" t="s">
        <v>20</v>
      </c>
    </row>
    <row r="13" spans="1:19" ht="54" customHeight="1" x14ac:dyDescent="0.25">
      <c r="A13" s="39" t="s">
        <v>8</v>
      </c>
      <c r="B13" s="11" t="s">
        <v>9</v>
      </c>
      <c r="C13" s="14"/>
      <c r="D13" s="34">
        <f>G13</f>
        <v>211373.59999999998</v>
      </c>
      <c r="E13" s="34"/>
      <c r="F13" s="34"/>
      <c r="G13" s="34">
        <f>SUM(G14:G31)</f>
        <v>211373.59999999998</v>
      </c>
      <c r="H13" s="34">
        <f>K13</f>
        <v>16529.55</v>
      </c>
      <c r="I13" s="34"/>
      <c r="J13" s="34"/>
      <c r="K13" s="34">
        <f>SUM(K14:K31)</f>
        <v>16529.55</v>
      </c>
      <c r="L13" s="33">
        <f>H13/D13%</f>
        <v>7.8200636219471118</v>
      </c>
      <c r="M13" s="38"/>
      <c r="N13" s="38"/>
      <c r="O13" s="38"/>
      <c r="P13" s="38"/>
      <c r="Q13" s="38"/>
      <c r="R13" s="38"/>
      <c r="S13" s="12"/>
    </row>
    <row r="14" spans="1:19" ht="49.5" customHeight="1" x14ac:dyDescent="0.25">
      <c r="A14" s="39"/>
      <c r="B14" s="11"/>
      <c r="C14" s="38" t="s">
        <v>41</v>
      </c>
      <c r="D14" s="34">
        <f>G14</f>
        <v>2181</v>
      </c>
      <c r="E14" s="9"/>
      <c r="F14" s="9"/>
      <c r="G14" s="34">
        <v>2181</v>
      </c>
      <c r="H14" s="34">
        <f t="shared" ref="H14:H35" si="3">K14</f>
        <v>1561</v>
      </c>
      <c r="I14" s="35"/>
      <c r="J14" s="35"/>
      <c r="K14" s="35">
        <v>1561</v>
      </c>
      <c r="L14" s="33">
        <f t="shared" ref="L14:L35" si="4">H14/D14%</f>
        <v>71.57267308574049</v>
      </c>
      <c r="M14" s="38" t="s">
        <v>18</v>
      </c>
      <c r="N14" s="38"/>
      <c r="O14" s="38"/>
      <c r="P14" s="38"/>
      <c r="Q14" s="38"/>
      <c r="R14" s="38"/>
      <c r="S14" s="12"/>
    </row>
    <row r="15" spans="1:19" ht="67.5" customHeight="1" x14ac:dyDescent="0.25">
      <c r="A15" s="50"/>
      <c r="B15" s="11"/>
      <c r="C15" s="49" t="s">
        <v>65</v>
      </c>
      <c r="D15" s="34">
        <f t="shared" ref="D15:D35" si="5">G15</f>
        <v>50</v>
      </c>
      <c r="E15" s="9"/>
      <c r="F15" s="9"/>
      <c r="G15" s="34">
        <v>50</v>
      </c>
      <c r="H15" s="34">
        <f t="shared" si="3"/>
        <v>50</v>
      </c>
      <c r="I15" s="35"/>
      <c r="J15" s="35"/>
      <c r="K15" s="35">
        <v>50</v>
      </c>
      <c r="L15" s="33">
        <f t="shared" si="4"/>
        <v>100</v>
      </c>
      <c r="M15" s="49" t="s">
        <v>18</v>
      </c>
      <c r="N15" s="49" t="s">
        <v>18</v>
      </c>
      <c r="O15" s="49"/>
      <c r="P15" s="49"/>
      <c r="Q15" s="49"/>
      <c r="R15" s="49"/>
      <c r="S15" s="12"/>
    </row>
    <row r="16" spans="1:19" ht="72" customHeight="1" x14ac:dyDescent="0.25">
      <c r="A16" s="39"/>
      <c r="B16" s="11"/>
      <c r="C16" s="38" t="s">
        <v>42</v>
      </c>
      <c r="D16" s="34">
        <f>G16</f>
        <v>185723.3</v>
      </c>
      <c r="E16" s="9"/>
      <c r="F16" s="9"/>
      <c r="G16" s="34">
        <v>185723.3</v>
      </c>
      <c r="H16" s="34">
        <f t="shared" si="3"/>
        <v>40.43</v>
      </c>
      <c r="I16" s="35"/>
      <c r="J16" s="35"/>
      <c r="K16" s="35">
        <v>40.43</v>
      </c>
      <c r="L16" s="33">
        <f t="shared" si="4"/>
        <v>2.1768943368979551E-2</v>
      </c>
      <c r="M16" s="38" t="s">
        <v>18</v>
      </c>
      <c r="N16" s="38"/>
      <c r="O16" s="38"/>
      <c r="P16" s="38"/>
      <c r="Q16" s="38"/>
      <c r="R16" s="38"/>
      <c r="S16" s="12"/>
    </row>
    <row r="17" spans="1:19" ht="47.25" customHeight="1" x14ac:dyDescent="0.25">
      <c r="A17" s="39"/>
      <c r="B17" s="11"/>
      <c r="C17" s="38" t="s">
        <v>43</v>
      </c>
      <c r="D17" s="34">
        <f t="shared" si="5"/>
        <v>1619</v>
      </c>
      <c r="E17" s="9"/>
      <c r="F17" s="9"/>
      <c r="G17" s="34">
        <v>1619</v>
      </c>
      <c r="H17" s="34">
        <f t="shared" si="3"/>
        <v>1550.4</v>
      </c>
      <c r="I17" s="35"/>
      <c r="J17" s="35"/>
      <c r="K17" s="35">
        <v>1550.4</v>
      </c>
      <c r="L17" s="33">
        <f t="shared" si="4"/>
        <v>95.762816553428038</v>
      </c>
      <c r="M17" s="38" t="s">
        <v>18</v>
      </c>
      <c r="N17" s="38" t="s">
        <v>18</v>
      </c>
      <c r="O17" s="38"/>
      <c r="P17" s="38"/>
      <c r="Q17" s="38"/>
      <c r="R17" s="38"/>
      <c r="S17" s="12"/>
    </row>
    <row r="18" spans="1:19" ht="51.75" customHeight="1" x14ac:dyDescent="0.25">
      <c r="A18" s="39"/>
      <c r="B18" s="11"/>
      <c r="C18" s="38" t="s">
        <v>44</v>
      </c>
      <c r="D18" s="34">
        <f>G18</f>
        <v>2655</v>
      </c>
      <c r="E18" s="9"/>
      <c r="F18" s="9"/>
      <c r="G18" s="34">
        <v>2655</v>
      </c>
      <c r="H18" s="34">
        <f t="shared" si="3"/>
        <v>1175.73</v>
      </c>
      <c r="I18" s="35"/>
      <c r="J18" s="35"/>
      <c r="K18" s="35">
        <v>1175.73</v>
      </c>
      <c r="L18" s="33">
        <f t="shared" si="4"/>
        <v>44.283615819209039</v>
      </c>
      <c r="M18" s="38" t="s">
        <v>18</v>
      </c>
      <c r="N18" s="38"/>
      <c r="O18" s="38"/>
      <c r="P18" s="38"/>
      <c r="Q18" s="38"/>
      <c r="R18" s="38"/>
      <c r="S18" s="12"/>
    </row>
    <row r="19" spans="1:19" ht="54" customHeight="1" x14ac:dyDescent="0.25">
      <c r="A19" s="39"/>
      <c r="B19" s="11"/>
      <c r="C19" s="38" t="s">
        <v>45</v>
      </c>
      <c r="D19" s="34">
        <f t="shared" si="5"/>
        <v>2500</v>
      </c>
      <c r="E19" s="9"/>
      <c r="F19" s="9"/>
      <c r="G19" s="34">
        <v>2500</v>
      </c>
      <c r="H19" s="34">
        <f t="shared" si="3"/>
        <v>554.74</v>
      </c>
      <c r="I19" s="35"/>
      <c r="J19" s="35"/>
      <c r="K19" s="35">
        <v>554.74</v>
      </c>
      <c r="L19" s="33">
        <f t="shared" si="4"/>
        <v>22.189599999999999</v>
      </c>
      <c r="M19" s="38" t="s">
        <v>18</v>
      </c>
      <c r="N19" s="38"/>
      <c r="O19" s="38"/>
      <c r="P19" s="38"/>
      <c r="Q19" s="38"/>
      <c r="R19" s="38"/>
      <c r="S19" s="12"/>
    </row>
    <row r="20" spans="1:19" ht="54.75" customHeight="1" x14ac:dyDescent="0.25">
      <c r="A20" s="39"/>
      <c r="B20" s="11"/>
      <c r="C20" s="38" t="s">
        <v>46</v>
      </c>
      <c r="D20" s="34">
        <f t="shared" si="5"/>
        <v>3426</v>
      </c>
      <c r="E20" s="9"/>
      <c r="F20" s="9"/>
      <c r="G20" s="34">
        <v>3426</v>
      </c>
      <c r="H20" s="34">
        <f t="shared" si="3"/>
        <v>2076.2399999999998</v>
      </c>
      <c r="I20" s="35"/>
      <c r="J20" s="35"/>
      <c r="K20" s="35">
        <v>2076.2399999999998</v>
      </c>
      <c r="L20" s="33">
        <f t="shared" si="4"/>
        <v>60.602451838879155</v>
      </c>
      <c r="M20" s="38" t="s">
        <v>18</v>
      </c>
      <c r="N20" s="38"/>
      <c r="O20" s="38"/>
      <c r="P20" s="38"/>
      <c r="Q20" s="38"/>
      <c r="R20" s="38"/>
      <c r="S20" s="12"/>
    </row>
    <row r="21" spans="1:19" ht="54.75" customHeight="1" x14ac:dyDescent="0.25">
      <c r="A21" s="39"/>
      <c r="B21" s="11"/>
      <c r="C21" s="38" t="s">
        <v>47</v>
      </c>
      <c r="D21" s="34">
        <f t="shared" si="5"/>
        <v>2104</v>
      </c>
      <c r="E21" s="9"/>
      <c r="F21" s="9"/>
      <c r="G21" s="34">
        <v>2104</v>
      </c>
      <c r="H21" s="34">
        <f t="shared" si="3"/>
        <v>1637.24</v>
      </c>
      <c r="I21" s="35"/>
      <c r="J21" s="35"/>
      <c r="K21" s="35">
        <v>1637.24</v>
      </c>
      <c r="L21" s="33">
        <f t="shared" si="4"/>
        <v>77.815589353612168</v>
      </c>
      <c r="M21" s="38" t="s">
        <v>18</v>
      </c>
      <c r="N21" s="38"/>
      <c r="O21" s="38"/>
      <c r="P21" s="38"/>
      <c r="Q21" s="38"/>
      <c r="R21" s="38"/>
      <c r="S21" s="12"/>
    </row>
    <row r="22" spans="1:19" ht="47.25" x14ac:dyDescent="0.25">
      <c r="A22" s="39"/>
      <c r="B22" s="11"/>
      <c r="C22" s="38" t="s">
        <v>69</v>
      </c>
      <c r="D22" s="34">
        <f t="shared" si="5"/>
        <v>1179</v>
      </c>
      <c r="E22" s="9"/>
      <c r="F22" s="9"/>
      <c r="G22" s="34">
        <v>1179</v>
      </c>
      <c r="H22" s="34">
        <f t="shared" si="3"/>
        <v>784.17</v>
      </c>
      <c r="I22" s="35"/>
      <c r="J22" s="35"/>
      <c r="K22" s="35">
        <v>784.17</v>
      </c>
      <c r="L22" s="33">
        <f t="shared" si="4"/>
        <v>66.511450381679396</v>
      </c>
      <c r="M22" s="38" t="s">
        <v>18</v>
      </c>
      <c r="N22" s="38"/>
      <c r="O22" s="38"/>
      <c r="P22" s="38"/>
      <c r="Q22" s="38"/>
      <c r="R22" s="38"/>
      <c r="S22" s="12"/>
    </row>
    <row r="23" spans="1:19" ht="121.5" customHeight="1" x14ac:dyDescent="0.25">
      <c r="A23" s="54"/>
      <c r="B23" s="11"/>
      <c r="C23" s="53" t="s">
        <v>70</v>
      </c>
      <c r="D23" s="34">
        <f t="shared" si="5"/>
        <v>362</v>
      </c>
      <c r="E23" s="9"/>
      <c r="F23" s="9"/>
      <c r="G23" s="34">
        <v>362</v>
      </c>
      <c r="H23" s="34">
        <f t="shared" si="3"/>
        <v>361.94</v>
      </c>
      <c r="I23" s="35"/>
      <c r="J23" s="35"/>
      <c r="K23" s="35">
        <v>361.94</v>
      </c>
      <c r="L23" s="33">
        <f t="shared" si="4"/>
        <v>99.983425414364632</v>
      </c>
      <c r="M23" s="53" t="s">
        <v>18</v>
      </c>
      <c r="N23" s="53" t="s">
        <v>18</v>
      </c>
      <c r="O23" s="53"/>
      <c r="P23" s="53"/>
      <c r="Q23" s="53"/>
      <c r="R23" s="53"/>
      <c r="S23" s="12"/>
    </row>
    <row r="24" spans="1:19" ht="72" hidden="1" customHeight="1" x14ac:dyDescent="0.25">
      <c r="A24" s="47"/>
      <c r="B24" s="11"/>
      <c r="C24" s="46" t="s">
        <v>62</v>
      </c>
      <c r="D24" s="34">
        <f t="shared" si="5"/>
        <v>0</v>
      </c>
      <c r="E24" s="9"/>
      <c r="F24" s="9"/>
      <c r="G24" s="34"/>
      <c r="H24" s="34">
        <f t="shared" si="3"/>
        <v>0</v>
      </c>
      <c r="I24" s="35"/>
      <c r="J24" s="35"/>
      <c r="K24" s="35"/>
      <c r="L24" s="33" t="e">
        <f t="shared" si="4"/>
        <v>#DIV/0!</v>
      </c>
      <c r="M24" s="48" t="s">
        <v>18</v>
      </c>
      <c r="N24" s="48" t="s">
        <v>18</v>
      </c>
      <c r="O24" s="46"/>
      <c r="P24" s="46"/>
      <c r="Q24" s="46"/>
      <c r="R24" s="46"/>
      <c r="S24" s="12"/>
    </row>
    <row r="25" spans="1:19" ht="69.75" customHeight="1" x14ac:dyDescent="0.25">
      <c r="A25" s="39"/>
      <c r="B25" s="11"/>
      <c r="C25" s="38" t="s">
        <v>48</v>
      </c>
      <c r="D25" s="34">
        <f t="shared" si="5"/>
        <v>400</v>
      </c>
      <c r="E25" s="9"/>
      <c r="F25" s="9"/>
      <c r="G25" s="34">
        <v>400</v>
      </c>
      <c r="H25" s="34">
        <f t="shared" si="3"/>
        <v>400</v>
      </c>
      <c r="I25" s="35"/>
      <c r="J25" s="35"/>
      <c r="K25" s="35">
        <v>400</v>
      </c>
      <c r="L25" s="33">
        <f t="shared" si="4"/>
        <v>100</v>
      </c>
      <c r="M25" s="51" t="s">
        <v>18</v>
      </c>
      <c r="N25" s="51" t="s">
        <v>18</v>
      </c>
      <c r="O25" s="38"/>
      <c r="P25" s="38"/>
      <c r="Q25" s="38"/>
      <c r="R25" s="38"/>
      <c r="S25" s="12"/>
    </row>
    <row r="26" spans="1:19" ht="66.75" customHeight="1" x14ac:dyDescent="0.25">
      <c r="A26" s="39"/>
      <c r="B26" s="11"/>
      <c r="C26" s="38" t="s">
        <v>49</v>
      </c>
      <c r="D26" s="34">
        <f t="shared" si="5"/>
        <v>2709</v>
      </c>
      <c r="E26" s="9"/>
      <c r="F26" s="9"/>
      <c r="G26" s="34">
        <v>2709</v>
      </c>
      <c r="H26" s="34"/>
      <c r="I26" s="35"/>
      <c r="J26" s="35"/>
      <c r="K26" s="35"/>
      <c r="L26" s="33"/>
      <c r="M26" s="51" t="s">
        <v>18</v>
      </c>
      <c r="N26" s="51"/>
      <c r="O26" s="38"/>
      <c r="P26" s="38"/>
      <c r="Q26" s="38"/>
      <c r="R26" s="38"/>
      <c r="S26" s="12"/>
    </row>
    <row r="27" spans="1:19" ht="66.75" hidden="1" customHeight="1" x14ac:dyDescent="0.25">
      <c r="A27" s="52"/>
      <c r="B27" s="11"/>
      <c r="C27" s="51" t="s">
        <v>67</v>
      </c>
      <c r="D27" s="34">
        <f t="shared" si="5"/>
        <v>0</v>
      </c>
      <c r="E27" s="9"/>
      <c r="F27" s="9"/>
      <c r="G27" s="34"/>
      <c r="H27" s="34">
        <f t="shared" si="3"/>
        <v>0</v>
      </c>
      <c r="I27" s="35"/>
      <c r="J27" s="35"/>
      <c r="K27" s="35"/>
      <c r="L27" s="33" t="e">
        <f t="shared" si="4"/>
        <v>#DIV/0!</v>
      </c>
      <c r="M27" s="51" t="s">
        <v>18</v>
      </c>
      <c r="N27" s="51" t="s">
        <v>18</v>
      </c>
      <c r="O27" s="51"/>
      <c r="P27" s="51"/>
      <c r="Q27" s="51"/>
      <c r="R27" s="51"/>
      <c r="S27" s="12"/>
    </row>
    <row r="28" spans="1:19" ht="75" customHeight="1" x14ac:dyDescent="0.25">
      <c r="A28" s="39"/>
      <c r="B28" s="11"/>
      <c r="C28" s="43" t="s">
        <v>61</v>
      </c>
      <c r="D28" s="34">
        <f t="shared" si="5"/>
        <v>6211</v>
      </c>
      <c r="E28" s="9"/>
      <c r="F28" s="9"/>
      <c r="G28" s="34">
        <v>6211</v>
      </c>
      <c r="H28" s="34">
        <f t="shared" si="3"/>
        <v>6208.48</v>
      </c>
      <c r="I28" s="35"/>
      <c r="J28" s="35"/>
      <c r="K28" s="35">
        <v>6208.48</v>
      </c>
      <c r="L28" s="33">
        <f t="shared" si="4"/>
        <v>99.959426823377868</v>
      </c>
      <c r="M28" s="38" t="s">
        <v>18</v>
      </c>
      <c r="N28" s="38" t="s">
        <v>18</v>
      </c>
      <c r="O28" s="38"/>
      <c r="P28" s="38"/>
      <c r="Q28" s="38"/>
      <c r="R28" s="38"/>
      <c r="S28" s="12"/>
    </row>
    <row r="29" spans="1:19" ht="65.25" customHeight="1" x14ac:dyDescent="0.25">
      <c r="A29" s="39"/>
      <c r="B29" s="11"/>
      <c r="C29" s="38" t="s">
        <v>50</v>
      </c>
      <c r="D29" s="34">
        <f t="shared" si="5"/>
        <v>199.3</v>
      </c>
      <c r="E29" s="9"/>
      <c r="F29" s="9"/>
      <c r="G29" s="34">
        <v>199.3</v>
      </c>
      <c r="H29" s="34">
        <f t="shared" si="3"/>
        <v>129.18</v>
      </c>
      <c r="I29" s="35"/>
      <c r="J29" s="35"/>
      <c r="K29" s="35">
        <v>129.18</v>
      </c>
      <c r="L29" s="33">
        <f t="shared" si="4"/>
        <v>64.816859006522833</v>
      </c>
      <c r="M29" s="38" t="s">
        <v>18</v>
      </c>
      <c r="N29" s="38"/>
      <c r="O29" s="38"/>
      <c r="P29" s="38"/>
      <c r="Q29" s="38"/>
      <c r="R29" s="38"/>
      <c r="S29" s="12"/>
    </row>
    <row r="30" spans="1:19" ht="36" hidden="1" customHeight="1" x14ac:dyDescent="0.25">
      <c r="A30" s="39"/>
      <c r="B30" s="11"/>
      <c r="C30" s="38" t="s">
        <v>51</v>
      </c>
      <c r="D30" s="34">
        <f t="shared" si="5"/>
        <v>0</v>
      </c>
      <c r="E30" s="9"/>
      <c r="F30" s="9"/>
      <c r="G30" s="34"/>
      <c r="H30" s="34">
        <f t="shared" si="3"/>
        <v>0</v>
      </c>
      <c r="I30" s="35"/>
      <c r="J30" s="35"/>
      <c r="K30" s="35"/>
      <c r="L30" s="33" t="e">
        <f t="shared" si="4"/>
        <v>#DIV/0!</v>
      </c>
      <c r="M30" s="38" t="s">
        <v>18</v>
      </c>
      <c r="N30" s="38" t="s">
        <v>18</v>
      </c>
      <c r="O30" s="38"/>
      <c r="P30" s="38"/>
      <c r="Q30" s="38"/>
      <c r="R30" s="38"/>
      <c r="S30" s="12"/>
    </row>
    <row r="31" spans="1:19" ht="113.25" customHeight="1" x14ac:dyDescent="0.25">
      <c r="A31" s="42"/>
      <c r="B31" s="11"/>
      <c r="C31" s="41" t="s">
        <v>60</v>
      </c>
      <c r="D31" s="34">
        <f t="shared" si="5"/>
        <v>55</v>
      </c>
      <c r="E31" s="9"/>
      <c r="F31" s="9"/>
      <c r="G31" s="34">
        <v>55</v>
      </c>
      <c r="H31" s="34"/>
      <c r="I31" s="35"/>
      <c r="J31" s="35"/>
      <c r="K31" s="35"/>
      <c r="L31" s="33"/>
      <c r="M31" s="41" t="s">
        <v>18</v>
      </c>
      <c r="N31" s="41"/>
      <c r="O31" s="41"/>
      <c r="P31" s="41"/>
      <c r="Q31" s="41"/>
      <c r="R31" s="41"/>
      <c r="S31" s="12"/>
    </row>
    <row r="32" spans="1:19" ht="78" customHeight="1" x14ac:dyDescent="0.25">
      <c r="A32" s="39" t="s">
        <v>10</v>
      </c>
      <c r="B32" s="11" t="s">
        <v>56</v>
      </c>
      <c r="C32" s="38" t="s">
        <v>42</v>
      </c>
      <c r="D32" s="34">
        <f t="shared" si="5"/>
        <v>332257.33</v>
      </c>
      <c r="E32" s="9"/>
      <c r="F32" s="9"/>
      <c r="G32" s="34">
        <v>332257.33</v>
      </c>
      <c r="H32" s="34"/>
      <c r="I32" s="35"/>
      <c r="J32" s="35"/>
      <c r="K32" s="35"/>
      <c r="L32" s="33"/>
      <c r="M32" s="38" t="s">
        <v>57</v>
      </c>
      <c r="N32" s="38" t="s">
        <v>58</v>
      </c>
      <c r="O32" s="38"/>
      <c r="P32" s="38"/>
      <c r="Q32" s="38"/>
      <c r="R32" s="38"/>
      <c r="S32" s="12"/>
    </row>
    <row r="33" spans="1:19" ht="222.75" customHeight="1" x14ac:dyDescent="0.25">
      <c r="A33" s="42" t="s">
        <v>63</v>
      </c>
      <c r="B33" s="11" t="s">
        <v>11</v>
      </c>
      <c r="C33" s="38" t="s">
        <v>42</v>
      </c>
      <c r="D33" s="34">
        <f t="shared" si="5"/>
        <v>300000</v>
      </c>
      <c r="E33" s="9"/>
      <c r="F33" s="9"/>
      <c r="G33" s="34">
        <v>300000</v>
      </c>
      <c r="H33" s="34">
        <f t="shared" si="3"/>
        <v>136329.92000000001</v>
      </c>
      <c r="I33" s="36"/>
      <c r="J33" s="36"/>
      <c r="K33" s="35">
        <v>136329.92000000001</v>
      </c>
      <c r="L33" s="33">
        <f t="shared" si="4"/>
        <v>45.443306666666672</v>
      </c>
      <c r="M33" s="38" t="s">
        <v>71</v>
      </c>
      <c r="N33" s="38" t="s">
        <v>71</v>
      </c>
      <c r="O33" s="38"/>
      <c r="P33" s="38"/>
      <c r="Q33" s="38"/>
      <c r="R33" s="38"/>
      <c r="S33" s="12"/>
    </row>
    <row r="34" spans="1:19" ht="72.75" customHeight="1" x14ac:dyDescent="0.25">
      <c r="A34" s="44" t="s">
        <v>59</v>
      </c>
      <c r="B34" s="11" t="s">
        <v>12</v>
      </c>
      <c r="C34" s="38" t="s">
        <v>42</v>
      </c>
      <c r="D34" s="34">
        <f t="shared" si="5"/>
        <v>51573</v>
      </c>
      <c r="E34" s="9"/>
      <c r="F34" s="9"/>
      <c r="G34" s="34">
        <v>51573</v>
      </c>
      <c r="H34" s="34">
        <f t="shared" si="3"/>
        <v>44341.06</v>
      </c>
      <c r="I34" s="37"/>
      <c r="J34" s="37"/>
      <c r="K34" s="35">
        <v>44341.06</v>
      </c>
      <c r="L34" s="33">
        <f t="shared" si="4"/>
        <v>85.977274930680778</v>
      </c>
      <c r="M34" s="38" t="s">
        <v>27</v>
      </c>
      <c r="N34" s="38" t="s">
        <v>27</v>
      </c>
      <c r="O34" s="38"/>
      <c r="P34" s="38"/>
      <c r="Q34" s="38"/>
      <c r="R34" s="38"/>
      <c r="S34" s="12"/>
    </row>
    <row r="35" spans="1:19" ht="96.75" customHeight="1" x14ac:dyDescent="0.25">
      <c r="A35" s="39" t="s">
        <v>13</v>
      </c>
      <c r="B35" s="11" t="s">
        <v>14</v>
      </c>
      <c r="C35" s="38" t="s">
        <v>42</v>
      </c>
      <c r="D35" s="34">
        <f t="shared" si="5"/>
        <v>228754</v>
      </c>
      <c r="E35" s="9"/>
      <c r="F35" s="9"/>
      <c r="G35" s="34">
        <v>228754</v>
      </c>
      <c r="H35" s="34">
        <f t="shared" si="3"/>
        <v>38854.14</v>
      </c>
      <c r="I35" s="36"/>
      <c r="J35" s="36"/>
      <c r="K35" s="35">
        <v>38854.14</v>
      </c>
      <c r="L35" s="33">
        <f t="shared" si="4"/>
        <v>16.985119385890521</v>
      </c>
      <c r="M35" s="45" t="s">
        <v>29</v>
      </c>
      <c r="N35" s="38" t="s">
        <v>29</v>
      </c>
      <c r="O35" s="38"/>
      <c r="P35" s="38"/>
      <c r="Q35" s="38"/>
      <c r="R35" s="38"/>
      <c r="S35" s="12" t="s">
        <v>20</v>
      </c>
    </row>
    <row r="36" spans="1:19" ht="6.75" customHeight="1" x14ac:dyDescent="0.25">
      <c r="A36" s="15"/>
      <c r="B36" s="16"/>
      <c r="C36" s="17"/>
      <c r="D36" s="18"/>
      <c r="E36" s="18"/>
      <c r="F36" s="18"/>
      <c r="G36" s="18"/>
      <c r="H36" s="19"/>
      <c r="I36" s="20"/>
      <c r="J36" s="20"/>
      <c r="K36" s="20"/>
      <c r="L36" s="20"/>
      <c r="M36" s="17"/>
      <c r="N36" s="17"/>
      <c r="O36" s="17"/>
      <c r="P36" s="17"/>
      <c r="Q36" s="17"/>
      <c r="R36" s="17"/>
      <c r="S36" s="21"/>
    </row>
    <row r="37" spans="1:19" ht="3.75" customHeight="1" x14ac:dyDescent="0.25">
      <c r="A37" s="15"/>
      <c r="B37" s="16"/>
      <c r="C37" s="17"/>
      <c r="D37" s="18"/>
      <c r="E37" s="18"/>
      <c r="F37" s="18"/>
      <c r="G37" s="18"/>
      <c r="H37" s="19"/>
      <c r="I37" s="20"/>
      <c r="J37" s="20"/>
      <c r="K37" s="20"/>
      <c r="L37" s="20"/>
      <c r="M37" s="17"/>
      <c r="N37" s="17"/>
      <c r="O37" s="17"/>
      <c r="P37" s="17"/>
      <c r="Q37" s="17"/>
      <c r="R37" s="17"/>
      <c r="S37" s="21"/>
    </row>
    <row r="38" spans="1:19" ht="7.5" hidden="1" customHeight="1" x14ac:dyDescent="0.25"/>
    <row r="39" spans="1:19" ht="99" customHeight="1" x14ac:dyDescent="0.25"/>
    <row r="40" spans="1:19" s="1" customFormat="1" ht="20.25" x14ac:dyDescent="0.3">
      <c r="A40" s="64" t="s">
        <v>66</v>
      </c>
      <c r="B40" s="64"/>
      <c r="C40" s="64"/>
      <c r="D40" s="64"/>
      <c r="E40" s="65"/>
      <c r="F40" s="28"/>
      <c r="G40" s="28"/>
      <c r="H40" s="61"/>
      <c r="I40" s="29"/>
      <c r="J40" s="29"/>
      <c r="K40" s="29"/>
      <c r="L40" s="29"/>
      <c r="M40" s="30"/>
      <c r="N40" s="31" t="s">
        <v>64</v>
      </c>
      <c r="O40" s="30"/>
      <c r="P40" s="30"/>
      <c r="Q40" s="30"/>
      <c r="R40" s="30"/>
      <c r="S40" s="32"/>
    </row>
    <row r="41" spans="1:19" s="1" customFormat="1" ht="39" customHeight="1" x14ac:dyDescent="0.3">
      <c r="A41" s="64"/>
      <c r="B41" s="64"/>
      <c r="C41" s="64"/>
      <c r="D41" s="64"/>
      <c r="E41" s="65"/>
      <c r="F41" s="28"/>
      <c r="G41" s="28"/>
      <c r="H41" s="61"/>
      <c r="I41" s="29"/>
      <c r="J41" s="29"/>
      <c r="K41" s="29"/>
      <c r="L41" s="29"/>
      <c r="M41" s="30"/>
      <c r="N41" s="30"/>
      <c r="O41" s="30"/>
      <c r="P41" s="30"/>
      <c r="Q41" s="30"/>
      <c r="R41" s="30"/>
      <c r="S41" s="32"/>
    </row>
    <row r="42" spans="1:19" x14ac:dyDescent="0.25">
      <c r="A42" s="58" t="s">
        <v>30</v>
      </c>
      <c r="B42" s="59"/>
    </row>
    <row r="43" spans="1:19" x14ac:dyDescent="0.25">
      <c r="A43" s="55" t="s">
        <v>31</v>
      </c>
      <c r="B43" s="60"/>
    </row>
    <row r="46" spans="1:19" hidden="1" x14ac:dyDescent="0.25">
      <c r="A46" s="55" t="s">
        <v>30</v>
      </c>
      <c r="B46" s="56"/>
    </row>
    <row r="47" spans="1:19" hidden="1" x14ac:dyDescent="0.25">
      <c r="A47" s="55" t="s">
        <v>31</v>
      </c>
      <c r="B47" s="56"/>
    </row>
  </sheetData>
  <mergeCells count="33">
    <mergeCell ref="A1:S1"/>
    <mergeCell ref="A2:S2"/>
    <mergeCell ref="A3:S3"/>
    <mergeCell ref="D7:D8"/>
    <mergeCell ref="E7:E8"/>
    <mergeCell ref="F7:F8"/>
    <mergeCell ref="G7:G8"/>
    <mergeCell ref="H7:H8"/>
    <mergeCell ref="J7:J8"/>
    <mergeCell ref="D5:L5"/>
    <mergeCell ref="K7:K8"/>
    <mergeCell ref="B5:B8"/>
    <mergeCell ref="P7:P8"/>
    <mergeCell ref="R7:R8"/>
    <mergeCell ref="C5:C8"/>
    <mergeCell ref="A5:A8"/>
    <mergeCell ref="S5:S8"/>
    <mergeCell ref="A46:B46"/>
    <mergeCell ref="H6:L6"/>
    <mergeCell ref="D6:G6"/>
    <mergeCell ref="M5:N6"/>
    <mergeCell ref="O7:O8"/>
    <mergeCell ref="Q7:Q8"/>
    <mergeCell ref="O5:R6"/>
    <mergeCell ref="A47:B47"/>
    <mergeCell ref="M7:M8"/>
    <mergeCell ref="N7:N8"/>
    <mergeCell ref="A42:B42"/>
    <mergeCell ref="A43:B43"/>
    <mergeCell ref="H40:H41"/>
    <mergeCell ref="I7:I8"/>
    <mergeCell ref="L7:L8"/>
    <mergeCell ref="A40:E41"/>
  </mergeCells>
  <printOptions horizontalCentered="1"/>
  <pageMargins left="0" right="0.19685039370078741" top="0.59055118110236227" bottom="0" header="0.27559055118110237" footer="0.27559055118110237"/>
  <pageSetup paperSize="9" scale="45" firstPageNumber="163" fitToHeight="0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 1</vt:lpstr>
      <vt:lpstr>'табл 1'!Заголовки_для_печати</vt:lpstr>
      <vt:lpstr>'табл 1'!Область_печати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405-5</dc:creator>
  <cp:lastModifiedBy>Сагайдак Елена Александровна</cp:lastModifiedBy>
  <cp:lastPrinted>2025-04-15T13:16:50Z</cp:lastPrinted>
  <dcterms:created xsi:type="dcterms:W3CDTF">2014-04-08T10:50:43Z</dcterms:created>
  <dcterms:modified xsi:type="dcterms:W3CDTF">2025-04-15T13:17:38Z</dcterms:modified>
</cp:coreProperties>
</file>