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7235" windowHeight="8760"/>
  </bookViews>
  <sheets>
    <sheet name="01.11.2024" sheetId="1" r:id="rId1"/>
  </sheets>
  <definedNames>
    <definedName name="_xlnm.Print_Area" localSheetId="0">'01.11.2024'!$A$1:$H$76</definedName>
  </definedNames>
  <calcPr calcId="145621"/>
</workbook>
</file>

<file path=xl/calcChain.xml><?xml version="1.0" encoding="utf-8"?>
<calcChain xmlns="http://schemas.openxmlformats.org/spreadsheetml/2006/main">
  <c r="F70" i="1" l="1"/>
  <c r="F69" i="1"/>
  <c r="F65" i="1"/>
  <c r="H60" i="1"/>
  <c r="H59" i="1"/>
  <c r="H63" i="1" s="1"/>
  <c r="H57" i="1"/>
  <c r="G57" i="1"/>
  <c r="G64" i="1" s="1"/>
  <c r="H45" i="1"/>
  <c r="F37" i="1"/>
  <c r="H34" i="1"/>
  <c r="G34" i="1"/>
  <c r="H30" i="1"/>
  <c r="G30" i="1"/>
  <c r="G24" i="1"/>
  <c r="G35" i="1" s="1"/>
  <c r="G73" i="1" s="1"/>
  <c r="H18" i="1"/>
  <c r="H17" i="1"/>
  <c r="H16" i="1"/>
  <c r="H24" i="1" s="1"/>
  <c r="H35" i="1" s="1"/>
  <c r="F72" i="1" l="1"/>
  <c r="H64" i="1"/>
  <c r="H73" i="1"/>
  <c r="F68" i="1"/>
</calcChain>
</file>

<file path=xl/comments1.xml><?xml version="1.0" encoding="utf-8"?>
<comments xmlns="http://schemas.openxmlformats.org/spreadsheetml/2006/main">
  <authors>
    <author>Екатерина Николаевна Несмачко</author>
  </authors>
  <commentList>
    <comment ref="F42" authorId="0">
      <text>
        <r>
          <rPr>
            <sz val="9"/>
            <color indexed="81"/>
            <rFont val="Tahoma"/>
            <family val="2"/>
            <charset val="204"/>
          </rPr>
          <t>Цена контракта с учетом последнего д/с о снижении ставки</t>
        </r>
      </text>
    </comment>
  </commentList>
</comments>
</file>

<file path=xl/sharedStrings.xml><?xml version="1.0" encoding="utf-8"?>
<sst xmlns="http://schemas.openxmlformats.org/spreadsheetml/2006/main" count="84" uniqueCount="68">
  <si>
    <t xml:space="preserve"> АДМИНИСТРАЦИЯ ГОРОДСКОГО ОКРУГА</t>
  </si>
  <si>
    <t>ГОРОД ВОРОНЕЖ</t>
  </si>
  <si>
    <t>УПРАВЛЕНИЕ ФИНАНСОВО-БЮДЖЕТНОЙ ПОЛИТИКИ</t>
  </si>
  <si>
    <t>Плехановская ул., 10, Воронеж, Воронежская область, Россия, 394018, 
телефон (473) 255-14-50, факс (4732) 51-21-43, e-mail: fovrn@cityhall.voronezh-city.ru
ОКПО/ОГРН 02283723/1033600005889, ИНН/КПП 3666084175/366601001</t>
  </si>
  <si>
    <t>Расшифровка задолженности по долговым обязательствам</t>
  </si>
  <si>
    <t>городского  округа город Воронеж на 01.11.2024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</si>
  <si>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</si>
  <si>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</si>
  <si>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  Наименование </t>
  </si>
  <si>
    <t>Дата получ. средств (подпис.обяз.)</t>
  </si>
  <si>
    <t>%</t>
  </si>
  <si>
    <t>Срок возврата</t>
  </si>
  <si>
    <t>Сумма кредита
 (тыс. руб.)</t>
  </si>
  <si>
    <t>Задолж.
 на 01.01.2024 (тыс.руб.)</t>
  </si>
  <si>
    <t>Задолж. 
На 01.11.2024 (тыс.руб.)</t>
  </si>
  <si>
    <t>Коммерческие кредиты</t>
  </si>
  <si>
    <t>ПАО Сбербанк</t>
  </si>
  <si>
    <t>Контракт № 1/2023</t>
  </si>
  <si>
    <t>Контракт № 2/2023</t>
  </si>
  <si>
    <t>Контракт № 4/2021</t>
  </si>
  <si>
    <t>Контракт № 3/2021</t>
  </si>
  <si>
    <t>15;12,5</t>
  </si>
  <si>
    <t>Контракт № 4/2022</t>
  </si>
  <si>
    <t>Итого по договорам с ПАО Сбербанк:</t>
  </si>
  <si>
    <t>ВТБ (ПАО)</t>
  </si>
  <si>
    <t>Контракт № 1/2021</t>
  </si>
  <si>
    <t>Итого по договорам с ВТБ (ПАО):</t>
  </si>
  <si>
    <t>ПАО "МИнБанк"</t>
  </si>
  <si>
    <t>Контракт № 1/2020</t>
  </si>
  <si>
    <t>Контракт № 2/2020</t>
  </si>
  <si>
    <t>Итого по договорам с ПАО "МИнБанк":</t>
  </si>
  <si>
    <t>ИТОГО:</t>
  </si>
  <si>
    <t>в том числе: получено кредитов в текущем году</t>
  </si>
  <si>
    <t xml:space="preserve">                    погашено кредитов в текущем году</t>
  </si>
  <si>
    <t>Гарантии</t>
  </si>
  <si>
    <t>МКП "Воронежтеплосеть"</t>
  </si>
  <si>
    <t>в том числе:  предоставлено гарантий в текущем году</t>
  </si>
  <si>
    <t xml:space="preserve">             погашено гарантий в текущем году</t>
  </si>
  <si>
    <t>окончен срок действия (проценты)</t>
  </si>
  <si>
    <t>уплачено МКП "Воронежтеплосеть" основного долга по гарантиям</t>
  </si>
  <si>
    <t>уплачено МКП "Воронежтеплосеть" процентов по гарантиям</t>
  </si>
  <si>
    <t>№№ п/п</t>
  </si>
  <si>
    <t>Дата получ. средств (подписания обязательств.)</t>
  </si>
  <si>
    <t>Сумма кредита (тыс. руб.)</t>
  </si>
  <si>
    <t>Задолж.
 на 01.01.2018 (тыс.руб.)</t>
  </si>
  <si>
    <t>Задолж. 
на 26.02.2019 (тыс.руб.)</t>
  </si>
  <si>
    <t>Бюджетные кредиты</t>
  </si>
  <si>
    <t>Бюджетные кредиты департамента финансов Воронежской области</t>
  </si>
  <si>
    <t>Соглашение 1-р/16-17 от 25.12.2017 
(Соглашение 1р/16 (№№10-11, 16-11, 33-11, 45-11, 50-11, 01-12, 02-12, 33-12, 37-12, 40-12, 45-12, 54-12, 72-12, 106-12, 110-12, 121-12))</t>
  </si>
  <si>
    <t>25.12.2017
20.07.2011-
26.12.2012</t>
  </si>
  <si>
    <t>Соглашение от 27.06.2022 №02-22</t>
  </si>
  <si>
    <t>Итого по кредитам департамента финансов Воронежской области</t>
  </si>
  <si>
    <t>Кредиты УФК по Воронежской области</t>
  </si>
  <si>
    <t>Доп.согл. от 08.02.2024 № 1 к договору №31-09-07/1</t>
  </si>
  <si>
    <t>Доп.согл. от 20.03.2024 № 2 к договору №31-09-07/1</t>
  </si>
  <si>
    <t>Итого по кредитам УФК по Воронежской области</t>
  </si>
  <si>
    <t>в том числе: получено бюджетных кредитов в текущем году</t>
  </si>
  <si>
    <t>погашено бюджетных кредитов в текущем году</t>
  </si>
  <si>
    <t>списано бюджетных кредитов в текущем году</t>
  </si>
  <si>
    <t xml:space="preserve">Остаток долга, </t>
  </si>
  <si>
    <r>
      <t>в т.ч.:  кредиты Министерства транспорта</t>
    </r>
    <r>
      <rPr>
        <i/>
        <sz val="10"/>
        <rFont val="Times New Roman"/>
        <family val="1"/>
        <charset val="204"/>
      </rPr>
      <t xml:space="preserve"> </t>
    </r>
  </si>
  <si>
    <t>кредиты федерального бюджета</t>
  </si>
  <si>
    <t>кредиты областного бюджета</t>
  </si>
  <si>
    <t>кредиты УФК по Воронежской области</t>
  </si>
  <si>
    <t>ВСЕГО:</t>
  </si>
  <si>
    <t>Руководитель управления</t>
  </si>
  <si>
    <t>финансово-бюджетной политики</t>
  </si>
  <si>
    <t>Е.В. Муромцева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</si>
</sst>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 ;\-#,##0\ "/>
    <numFmt numFmtId="166" formatCode="0.0000"/>
  </numFmts>
  <fonts count="2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.25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0" fillId="0" borderId="0">
      <alignment horizontal="center" vertical="center"/>
    </xf>
    <xf numFmtId="0" fontId="21" fillId="0" borderId="0">
      <alignment horizontal="center" vertical="center"/>
    </xf>
    <xf numFmtId="0" fontId="22" fillId="0" borderId="0">
      <alignment horizontal="right" vertical="center"/>
    </xf>
    <xf numFmtId="0" fontId="23" fillId="0" borderId="0">
      <alignment horizontal="left" vertical="center"/>
    </xf>
    <xf numFmtId="0" fontId="24" fillId="0" borderId="0">
      <alignment horizontal="left" vertical="center"/>
    </xf>
    <xf numFmtId="0" fontId="25" fillId="0" borderId="0">
      <alignment horizontal="right" vertical="center"/>
    </xf>
    <xf numFmtId="0" fontId="22" fillId="0" borderId="0">
      <alignment horizontal="right" vertical="center"/>
    </xf>
    <xf numFmtId="0" fontId="22" fillId="0" borderId="0">
      <alignment horizontal="right" vertical="center"/>
    </xf>
    <xf numFmtId="0" fontId="23" fillId="0" borderId="0">
      <alignment horizontal="left" vertical="top"/>
    </xf>
    <xf numFmtId="0" fontId="23" fillId="0" borderId="0">
      <alignment horizontal="right" vertical="top"/>
    </xf>
    <xf numFmtId="0" fontId="26" fillId="0" borderId="0">
      <alignment horizontal="right" vertical="center"/>
    </xf>
    <xf numFmtId="0" fontId="27" fillId="0" borderId="0">
      <alignment horizontal="center" vertical="center"/>
    </xf>
    <xf numFmtId="0" fontId="28" fillId="0" borderId="0">
      <alignment horizontal="center" vertical="center"/>
    </xf>
    <xf numFmtId="0" fontId="21" fillId="0" borderId="0">
      <alignment horizontal="center" vertical="center"/>
    </xf>
    <xf numFmtId="0" fontId="26" fillId="0" borderId="0">
      <alignment horizontal="left" vertical="top"/>
    </xf>
    <xf numFmtId="0" fontId="24" fillId="0" borderId="0">
      <alignment horizontal="left" vertical="center"/>
    </xf>
    <xf numFmtId="0" fontId="21" fillId="0" borderId="0">
      <alignment horizontal="center" vertical="center"/>
    </xf>
    <xf numFmtId="0" fontId="21" fillId="0" borderId="0">
      <alignment horizontal="right" vertical="center"/>
    </xf>
    <xf numFmtId="0" fontId="23" fillId="0" borderId="0">
      <alignment horizontal="left" vertical="top"/>
    </xf>
  </cellStyleXfs>
  <cellXfs count="262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3" fontId="0" fillId="0" borderId="0" xfId="0" applyNumberFormat="1" applyBorder="1"/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0" fontId="7" fillId="0" borderId="23" xfId="0" applyFont="1" applyBorder="1" applyAlignment="1">
      <alignment horizontal="right" vertical="center"/>
    </xf>
    <xf numFmtId="14" fontId="9" fillId="0" borderId="24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3" fontId="9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0" fontId="7" fillId="0" borderId="2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/>
    </xf>
    <xf numFmtId="0" fontId="7" fillId="0" borderId="28" xfId="0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left" vertical="center" wrapText="1"/>
    </xf>
    <xf numFmtId="14" fontId="7" fillId="0" borderId="30" xfId="0" applyNumberFormat="1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3" fontId="10" fillId="0" borderId="3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14" fontId="9" fillId="0" borderId="18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3" fontId="7" fillId="0" borderId="24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 wrapText="1"/>
    </xf>
    <xf numFmtId="14" fontId="9" fillId="0" borderId="30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3" fontId="9" fillId="0" borderId="30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3" fontId="10" fillId="0" borderId="4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right" vertical="center"/>
    </xf>
    <xf numFmtId="0" fontId="7" fillId="0" borderId="44" xfId="0" applyFont="1" applyBorder="1" applyAlignment="1">
      <alignment horizontal="left" vertical="center" wrapText="1"/>
    </xf>
    <xf numFmtId="14" fontId="7" fillId="0" borderId="25" xfId="0" applyNumberFormat="1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right" vertical="center"/>
    </xf>
    <xf numFmtId="0" fontId="7" fillId="0" borderId="45" xfId="0" applyFont="1" applyBorder="1" applyAlignment="1">
      <alignment horizontal="left" vertical="center" wrapText="1"/>
    </xf>
    <xf numFmtId="14" fontId="7" fillId="0" borderId="46" xfId="0" applyNumberFormat="1" applyFont="1" applyBorder="1" applyAlignment="1">
      <alignment horizontal="right" vertical="center" wrapText="1"/>
    </xf>
    <xf numFmtId="0" fontId="7" fillId="0" borderId="46" xfId="0" applyFont="1" applyBorder="1" applyAlignment="1">
      <alignment horizontal="right" vertical="center" wrapText="1"/>
    </xf>
    <xf numFmtId="3" fontId="7" fillId="0" borderId="47" xfId="0" applyNumberFormat="1" applyFont="1" applyBorder="1" applyAlignment="1">
      <alignment horizontal="right" vertical="center" wrapText="1"/>
    </xf>
    <xf numFmtId="3" fontId="7" fillId="0" borderId="4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10" fillId="0" borderId="49" xfId="0" applyFont="1" applyBorder="1" applyAlignment="1">
      <alignment horizontal="left" vertical="center" wrapText="1"/>
    </xf>
    <xf numFmtId="3" fontId="10" fillId="0" borderId="3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3" fontId="7" fillId="0" borderId="50" xfId="0" applyNumberFormat="1" applyFont="1" applyBorder="1" applyAlignment="1">
      <alignment horizontal="right"/>
    </xf>
    <xf numFmtId="3" fontId="10" fillId="0" borderId="50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3" fontId="8" fillId="0" borderId="51" xfId="0" applyNumberFormat="1" applyFont="1" applyBorder="1" applyAlignment="1">
      <alignment horizontal="right"/>
    </xf>
    <xf numFmtId="0" fontId="8" fillId="0" borderId="51" xfId="0" applyFont="1" applyBorder="1" applyAlignment="1">
      <alignment wrapText="1"/>
    </xf>
    <xf numFmtId="3" fontId="8" fillId="0" borderId="52" xfId="0" applyNumberFormat="1" applyFont="1" applyBorder="1" applyAlignment="1">
      <alignment horizontal="right"/>
    </xf>
    <xf numFmtId="0" fontId="7" fillId="0" borderId="53" xfId="0" applyFont="1" applyBorder="1" applyAlignment="1">
      <alignment horizontal="right" vertical="center"/>
    </xf>
    <xf numFmtId="0" fontId="8" fillId="0" borderId="45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3" fontId="8" fillId="0" borderId="54" xfId="0" applyNumberFormat="1" applyFont="1" applyBorder="1" applyAlignment="1">
      <alignment horizontal="right"/>
    </xf>
    <xf numFmtId="3" fontId="8" fillId="0" borderId="54" xfId="0" applyNumberFormat="1" applyFont="1" applyBorder="1" applyAlignment="1">
      <alignment wrapText="1"/>
    </xf>
    <xf numFmtId="3" fontId="8" fillId="0" borderId="55" xfId="0" applyNumberFormat="1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36" xfId="0" applyFont="1" applyBorder="1" applyAlignment="1">
      <alignment wrapText="1"/>
    </xf>
    <xf numFmtId="14" fontId="7" fillId="0" borderId="18" xfId="0" applyNumberFormat="1" applyFont="1" applyBorder="1"/>
    <xf numFmtId="0" fontId="7" fillId="0" borderId="56" xfId="0" applyFont="1" applyFill="1" applyBorder="1" applyAlignment="1">
      <alignment horizontal="right"/>
    </xf>
    <xf numFmtId="14" fontId="7" fillId="0" borderId="18" xfId="0" applyNumberFormat="1" applyFont="1" applyBorder="1" applyAlignment="1">
      <alignment horizontal="right"/>
    </xf>
    <xf numFmtId="3" fontId="7" fillId="0" borderId="56" xfId="0" applyNumberFormat="1" applyFont="1" applyBorder="1" applyAlignment="1">
      <alignment horizontal="right"/>
    </xf>
    <xf numFmtId="14" fontId="7" fillId="0" borderId="24" xfId="0" applyNumberFormat="1" applyFont="1" applyBorder="1"/>
    <xf numFmtId="0" fontId="7" fillId="0" borderId="51" xfId="0" applyFont="1" applyFill="1" applyBorder="1" applyAlignment="1">
      <alignment horizontal="right"/>
    </xf>
    <xf numFmtId="14" fontId="7" fillId="0" borderId="24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47" xfId="0" applyNumberFormat="1" applyFont="1" applyBorder="1" applyAlignment="1">
      <alignment horizontal="right"/>
    </xf>
    <xf numFmtId="3" fontId="7" fillId="0" borderId="48" xfId="0" applyNumberFormat="1" applyFont="1" applyBorder="1" applyAlignment="1">
      <alignment horizontal="right"/>
    </xf>
    <xf numFmtId="0" fontId="10" fillId="0" borderId="33" xfId="0" applyFont="1" applyBorder="1"/>
    <xf numFmtId="14" fontId="7" fillId="0" borderId="50" xfId="0" applyNumberFormat="1" applyFont="1" applyBorder="1"/>
    <xf numFmtId="0" fontId="7" fillId="0" borderId="50" xfId="0" applyFont="1" applyFill="1" applyBorder="1"/>
    <xf numFmtId="14" fontId="7" fillId="0" borderId="50" xfId="0" applyNumberFormat="1" applyFont="1" applyBorder="1" applyAlignment="1">
      <alignment horizontal="right"/>
    </xf>
    <xf numFmtId="3" fontId="10" fillId="0" borderId="50" xfId="0" applyNumberFormat="1" applyFont="1" applyBorder="1" applyAlignment="1">
      <alignment horizontal="right"/>
    </xf>
    <xf numFmtId="3" fontId="10" fillId="0" borderId="34" xfId="0" applyNumberFormat="1" applyFont="1" applyBorder="1" applyAlignment="1">
      <alignment horizontal="right"/>
    </xf>
    <xf numFmtId="0" fontId="7" fillId="0" borderId="51" xfId="0" applyFont="1" applyBorder="1" applyAlignment="1">
      <alignment horizontal="left" wrapText="1"/>
    </xf>
    <xf numFmtId="0" fontId="7" fillId="0" borderId="56" xfId="0" applyFont="1" applyBorder="1" applyAlignment="1">
      <alignment horizontal="left" wrapText="1"/>
    </xf>
    <xf numFmtId="3" fontId="8" fillId="0" borderId="57" xfId="0" applyNumberFormat="1" applyFont="1" applyBorder="1" applyAlignment="1">
      <alignment horizontal="right"/>
    </xf>
    <xf numFmtId="0" fontId="8" fillId="0" borderId="57" xfId="0" applyFont="1" applyBorder="1" applyAlignment="1">
      <alignment wrapText="1"/>
    </xf>
    <xf numFmtId="3" fontId="8" fillId="0" borderId="58" xfId="0" applyNumberFormat="1" applyFont="1" applyBorder="1" applyAlignment="1">
      <alignment horizontal="right"/>
    </xf>
    <xf numFmtId="0" fontId="3" fillId="0" borderId="56" xfId="0" applyFont="1" applyBorder="1" applyAlignment="1">
      <alignment horizontal="left" wrapText="1"/>
    </xf>
    <xf numFmtId="3" fontId="8" fillId="0" borderId="57" xfId="0" applyNumberFormat="1" applyFont="1" applyBorder="1" applyAlignment="1">
      <alignment wrapText="1"/>
    </xf>
    <xf numFmtId="3" fontId="8" fillId="0" borderId="56" xfId="0" applyNumberFormat="1" applyFont="1" applyBorder="1" applyAlignment="1">
      <alignment horizontal="right"/>
    </xf>
    <xf numFmtId="0" fontId="8" fillId="0" borderId="56" xfId="0" applyFont="1" applyBorder="1" applyAlignment="1">
      <alignment wrapText="1"/>
    </xf>
    <xf numFmtId="3" fontId="8" fillId="0" borderId="20" xfId="0" applyNumberFormat="1" applyFont="1" applyBorder="1" applyAlignment="1">
      <alignment horizontal="right"/>
    </xf>
    <xf numFmtId="3" fontId="0" fillId="0" borderId="0" xfId="0" applyNumberFormat="1" applyFill="1" applyBorder="1"/>
    <xf numFmtId="3" fontId="0" fillId="0" borderId="0" xfId="0" applyNumberFormat="1" applyFill="1"/>
    <xf numFmtId="0" fontId="0" fillId="0" borderId="0" xfId="0" applyFill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16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horizontal="left" vertical="top" wrapText="1"/>
    </xf>
    <xf numFmtId="14" fontId="3" fillId="0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 wrapText="1"/>
    </xf>
    <xf numFmtId="14" fontId="7" fillId="0" borderId="31" xfId="0" applyNumberFormat="1" applyFont="1" applyFill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center" vertical="center"/>
    </xf>
    <xf numFmtId="3" fontId="7" fillId="0" borderId="38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3" fontId="10" fillId="0" borderId="3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23" xfId="0" applyFont="1" applyFill="1" applyBorder="1" applyAlignment="1">
      <alignment horizontal="right" vertical="center"/>
    </xf>
    <xf numFmtId="0" fontId="7" fillId="0" borderId="59" xfId="0" applyFont="1" applyFill="1" applyBorder="1" applyAlignment="1">
      <alignment horizontal="left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3" fontId="7" fillId="0" borderId="30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center" vertical="center"/>
    </xf>
    <xf numFmtId="0" fontId="7" fillId="0" borderId="23" xfId="0" applyFont="1" applyFill="1" applyBorder="1"/>
    <xf numFmtId="0" fontId="11" fillId="0" borderId="59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3" fontId="12" fillId="0" borderId="0" xfId="0" applyNumberFormat="1" applyFont="1" applyFill="1" applyBorder="1"/>
    <xf numFmtId="3" fontId="10" fillId="0" borderId="24" xfId="0" applyNumberFormat="1" applyFont="1" applyFill="1" applyBorder="1" applyAlignment="1">
      <alignment horizontal="right"/>
    </xf>
    <xf numFmtId="3" fontId="10" fillId="0" borderId="26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13" fillId="0" borderId="56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3" fontId="8" fillId="0" borderId="18" xfId="0" applyNumberFormat="1" applyFont="1" applyFill="1" applyBorder="1"/>
    <xf numFmtId="3" fontId="8" fillId="0" borderId="18" xfId="0" applyNumberFormat="1" applyFont="1" applyFill="1" applyBorder="1" applyAlignment="1">
      <alignment wrapText="1"/>
    </xf>
    <xf numFmtId="3" fontId="8" fillId="0" borderId="22" xfId="0" applyNumberFormat="1" applyFont="1" applyFill="1" applyBorder="1"/>
    <xf numFmtId="0" fontId="13" fillId="0" borderId="18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wrapText="1"/>
    </xf>
    <xf numFmtId="0" fontId="7" fillId="0" borderId="60" xfId="0" applyFont="1" applyFill="1" applyBorder="1"/>
    <xf numFmtId="3" fontId="8" fillId="0" borderId="61" xfId="0" applyNumberFormat="1" applyFont="1" applyFill="1" applyBorder="1" applyAlignment="1">
      <alignment wrapText="1"/>
    </xf>
    <xf numFmtId="3" fontId="8" fillId="0" borderId="62" xfId="0" applyNumberFormat="1" applyFont="1" applyFill="1" applyBorder="1"/>
    <xf numFmtId="0" fontId="13" fillId="0" borderId="63" xfId="0" applyFont="1" applyFill="1" applyBorder="1" applyAlignment="1">
      <alignment horizontal="center" wrapText="1"/>
    </xf>
    <xf numFmtId="0" fontId="13" fillId="0" borderId="61" xfId="0" applyFont="1" applyFill="1" applyBorder="1" applyAlignment="1">
      <alignment horizontal="center" wrapText="1"/>
    </xf>
    <xf numFmtId="3" fontId="8" fillId="0" borderId="61" xfId="0" applyNumberFormat="1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3" fontId="10" fillId="2" borderId="50" xfId="0" applyNumberFormat="1" applyFont="1" applyFill="1" applyBorder="1" applyAlignment="1">
      <alignment horizontal="center" vertical="center"/>
    </xf>
    <xf numFmtId="165" fontId="10" fillId="2" borderId="34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166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2" fillId="0" borderId="9" xfId="0" applyFont="1" applyFill="1" applyBorder="1" applyAlignment="1">
      <alignment horizontal="right"/>
    </xf>
    <xf numFmtId="0" fontId="2" fillId="0" borderId="0" xfId="0" applyFont="1" applyBorder="1"/>
    <xf numFmtId="0" fontId="1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4" fontId="0" fillId="0" borderId="0" xfId="0" applyNumberFormat="1"/>
  </cellXfs>
  <cellStyles count="20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2" xfId="12"/>
    <cellStyle name="S3" xfId="13"/>
    <cellStyle name="S4" xfId="14"/>
    <cellStyle name="S5" xfId="15"/>
    <cellStyle name="S6" xfId="16"/>
    <cellStyle name="S7" xfId="17"/>
    <cellStyle name="S8" xfId="18"/>
    <cellStyle name="S9" xfId="1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2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3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4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5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695335</xdr:colOff>
      <xdr:row>0</xdr:row>
      <xdr:rowOff>57149</xdr:rowOff>
    </xdr:from>
    <xdr:to>
      <xdr:col>3</xdr:col>
      <xdr:colOff>285751</xdr:colOff>
      <xdr:row>4</xdr:row>
      <xdr:rowOff>1054</xdr:rowOff>
    </xdr:to>
    <xdr:pic>
      <xdr:nvPicPr>
        <xdr:cNvPr id="6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10" y="57149"/>
          <a:ext cx="409566" cy="62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7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8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79"/>
  <sheetViews>
    <sheetView tabSelected="1" view="pageBreakPreview" zoomScaleNormal="60" zoomScaleSheetLayoutView="100" workbookViewId="0">
      <selection activeCell="A14" sqref="A14:H14"/>
    </sheetView>
  </sheetViews>
  <sheetFormatPr defaultRowHeight="15" x14ac:dyDescent="0.25"/>
  <cols>
    <col min="1" max="1" width="4.5703125" customWidth="1"/>
    <col min="2" max="2" width="33" customWidth="1"/>
    <col min="3" max="3" width="12.28515625" customWidth="1"/>
    <col min="4" max="4" width="6.7109375" customWidth="1"/>
    <col min="5" max="5" width="11.140625" customWidth="1"/>
    <col min="6" max="6" width="12.42578125" customWidth="1"/>
    <col min="7" max="7" width="11.42578125" customWidth="1"/>
    <col min="8" max="8" width="11.85546875" customWidth="1"/>
    <col min="9" max="9" width="10.42578125" style="2" customWidth="1"/>
    <col min="10" max="10" width="11.5703125" customWidth="1"/>
    <col min="11" max="11" width="12.5703125" bestFit="1" customWidth="1"/>
  </cols>
  <sheetData>
    <row r="3" spans="1:11" ht="14.25" customHeight="1" x14ac:dyDescent="0.25">
      <c r="D3" s="1"/>
    </row>
    <row r="4" spans="1:11" ht="9" customHeight="1" x14ac:dyDescent="0.25">
      <c r="D4" s="1"/>
    </row>
    <row r="5" spans="1:11" ht="18.75" x14ac:dyDescent="0.3">
      <c r="A5" s="3" t="s">
        <v>0</v>
      </c>
      <c r="B5" s="3"/>
      <c r="C5" s="3"/>
      <c r="D5" s="3"/>
      <c r="E5" s="3"/>
      <c r="F5" s="3"/>
      <c r="G5" s="3"/>
      <c r="H5" s="3"/>
    </row>
    <row r="6" spans="1:11" ht="16.5" customHeight="1" x14ac:dyDescent="0.3">
      <c r="A6" s="3" t="s">
        <v>1</v>
      </c>
      <c r="B6" s="3"/>
      <c r="C6" s="3"/>
      <c r="D6" s="3"/>
      <c r="E6" s="3"/>
      <c r="F6" s="3"/>
      <c r="G6" s="3"/>
      <c r="H6" s="3"/>
    </row>
    <row r="7" spans="1:11" ht="19.5" customHeight="1" thickBot="1" x14ac:dyDescent="0.35">
      <c r="A7" s="4" t="s">
        <v>2</v>
      </c>
      <c r="B7" s="4"/>
      <c r="C7" s="4"/>
      <c r="D7" s="4"/>
      <c r="E7" s="4"/>
      <c r="F7" s="4"/>
      <c r="G7" s="4"/>
      <c r="H7" s="4"/>
    </row>
    <row r="8" spans="1:11" ht="39" customHeight="1" thickTop="1" x14ac:dyDescent="0.25">
      <c r="A8" s="5" t="s">
        <v>3</v>
      </c>
      <c r="B8" s="5"/>
      <c r="C8" s="5"/>
      <c r="D8" s="5"/>
      <c r="E8" s="5"/>
      <c r="F8" s="5"/>
      <c r="G8" s="5"/>
      <c r="H8" s="5"/>
    </row>
    <row r="9" spans="1:11" ht="14.25" customHeight="1" x14ac:dyDescent="0.25">
      <c r="A9" s="6"/>
      <c r="B9" s="6"/>
      <c r="C9" s="6"/>
      <c r="D9" s="6"/>
      <c r="E9" s="6"/>
      <c r="F9" s="6"/>
      <c r="G9" s="6"/>
      <c r="H9" s="6"/>
    </row>
    <row r="10" spans="1:11" ht="17.25" customHeight="1" x14ac:dyDescent="0.25">
      <c r="A10" s="7" t="s">
        <v>4</v>
      </c>
      <c r="B10" s="7"/>
      <c r="C10" s="7"/>
      <c r="D10" s="7"/>
      <c r="E10" s="7"/>
      <c r="F10" s="7"/>
      <c r="G10" s="7"/>
      <c r="H10" s="7"/>
    </row>
    <row r="11" spans="1:11" ht="14.25" customHeight="1" x14ac:dyDescent="0.25">
      <c r="A11" s="7" t="s">
        <v>5</v>
      </c>
      <c r="B11" s="7"/>
      <c r="C11" s="7"/>
      <c r="D11" s="7"/>
      <c r="E11" s="7"/>
      <c r="F11" s="7"/>
      <c r="G11" s="7"/>
      <c r="H11" s="7"/>
    </row>
    <row r="12" spans="1:11" ht="16.5" customHeight="1" thickBot="1" x14ac:dyDescent="0.3">
      <c r="A12" s="8"/>
      <c r="B12" s="9" t="s">
        <v>6</v>
      </c>
      <c r="C12" s="9"/>
      <c r="D12" s="9"/>
      <c r="E12" s="10"/>
      <c r="F12" s="8"/>
      <c r="G12" s="8"/>
      <c r="H12" s="8"/>
    </row>
    <row r="13" spans="1:11" ht="41.25" customHeight="1" thickBot="1" x14ac:dyDescent="0.3">
      <c r="A13" s="11" t="s">
        <v>7</v>
      </c>
      <c r="B13" s="12" t="s">
        <v>8</v>
      </c>
      <c r="C13" s="12" t="s">
        <v>9</v>
      </c>
      <c r="D13" s="12" t="s">
        <v>10</v>
      </c>
      <c r="E13" s="13" t="s">
        <v>11</v>
      </c>
      <c r="F13" s="12" t="s">
        <v>12</v>
      </c>
      <c r="G13" s="12" t="s">
        <v>13</v>
      </c>
      <c r="H13" s="14" t="s">
        <v>14</v>
      </c>
      <c r="J13" s="2"/>
    </row>
    <row r="14" spans="1:11" ht="26.25" customHeight="1" thickBot="1" x14ac:dyDescent="0.3">
      <c r="A14" s="15" t="s">
        <v>15</v>
      </c>
      <c r="B14" s="16"/>
      <c r="C14" s="16"/>
      <c r="D14" s="16"/>
      <c r="E14" s="16"/>
      <c r="F14" s="16"/>
      <c r="G14" s="16"/>
      <c r="H14" s="17"/>
      <c r="J14" s="2"/>
    </row>
    <row r="15" spans="1:11" ht="14.25" customHeight="1" thickBot="1" x14ac:dyDescent="0.3">
      <c r="A15" s="18"/>
      <c r="B15" s="19" t="s">
        <v>16</v>
      </c>
      <c r="C15" s="20"/>
      <c r="D15" s="20"/>
      <c r="E15" s="20"/>
      <c r="F15" s="20"/>
      <c r="G15" s="20"/>
      <c r="H15" s="21"/>
      <c r="J15" s="2"/>
    </row>
    <row r="16" spans="1:11" s="2" customFormat="1" ht="15" customHeight="1" x14ac:dyDescent="0.25">
      <c r="A16" s="22">
        <v>1</v>
      </c>
      <c r="B16" s="23" t="s">
        <v>17</v>
      </c>
      <c r="C16" s="24">
        <v>45287</v>
      </c>
      <c r="D16" s="25">
        <v>17</v>
      </c>
      <c r="E16" s="24">
        <v>45507</v>
      </c>
      <c r="F16" s="26">
        <v>1000000</v>
      </c>
      <c r="G16" s="27">
        <v>1000000</v>
      </c>
      <c r="H16" s="28">
        <f>F16-500000-500000</f>
        <v>0</v>
      </c>
      <c r="I16" s="29"/>
      <c r="J16" s="30"/>
      <c r="K16" s="30"/>
    </row>
    <row r="17" spans="1:11" s="2" customFormat="1" ht="15" customHeight="1" x14ac:dyDescent="0.25">
      <c r="A17" s="31">
        <v>2</v>
      </c>
      <c r="B17" s="32" t="s">
        <v>18</v>
      </c>
      <c r="C17" s="33">
        <v>45287</v>
      </c>
      <c r="D17" s="34">
        <v>17</v>
      </c>
      <c r="E17" s="33">
        <v>45507</v>
      </c>
      <c r="F17" s="35">
        <v>300000</v>
      </c>
      <c r="G17" s="36">
        <v>300000</v>
      </c>
      <c r="H17" s="37">
        <f>F17-300000</f>
        <v>0</v>
      </c>
      <c r="I17" s="29"/>
      <c r="J17" s="30"/>
      <c r="K17" s="30"/>
    </row>
    <row r="18" spans="1:11" s="2" customFormat="1" ht="15" customHeight="1" thickBot="1" x14ac:dyDescent="0.3">
      <c r="A18" s="31">
        <v>3</v>
      </c>
      <c r="B18" s="32" t="s">
        <v>18</v>
      </c>
      <c r="C18" s="38">
        <v>45289</v>
      </c>
      <c r="D18" s="39">
        <v>17</v>
      </c>
      <c r="E18" s="38">
        <v>45507</v>
      </c>
      <c r="F18" s="40">
        <v>13000</v>
      </c>
      <c r="G18" s="36">
        <v>13000</v>
      </c>
      <c r="H18" s="37">
        <f>F18-13000</f>
        <v>0</v>
      </c>
      <c r="I18" s="29"/>
      <c r="J18" s="30"/>
      <c r="K18" s="30"/>
    </row>
    <row r="19" spans="1:11" s="2" customFormat="1" ht="15" hidden="1" customHeight="1" x14ac:dyDescent="0.25">
      <c r="A19" s="31">
        <v>4</v>
      </c>
      <c r="B19" s="41" t="s">
        <v>19</v>
      </c>
      <c r="C19" s="42">
        <v>44559</v>
      </c>
      <c r="D19" s="43">
        <v>9.5</v>
      </c>
      <c r="E19" s="42">
        <v>44922</v>
      </c>
      <c r="F19" s="44">
        <v>500000</v>
      </c>
      <c r="G19" s="45">
        <v>0</v>
      </c>
      <c r="H19" s="46">
        <v>0</v>
      </c>
      <c r="I19" s="29"/>
      <c r="J19" s="30"/>
      <c r="K19" s="30"/>
    </row>
    <row r="20" spans="1:11" s="2" customFormat="1" ht="15" hidden="1" customHeight="1" x14ac:dyDescent="0.25">
      <c r="A20" s="47">
        <v>5</v>
      </c>
      <c r="B20" s="41" t="s">
        <v>20</v>
      </c>
      <c r="C20" s="48">
        <v>44705</v>
      </c>
      <c r="D20" s="49" t="s">
        <v>21</v>
      </c>
      <c r="E20" s="42">
        <v>44922</v>
      </c>
      <c r="F20" s="50">
        <v>500000</v>
      </c>
      <c r="G20" s="51">
        <v>0</v>
      </c>
      <c r="H20" s="52">
        <v>0</v>
      </c>
      <c r="I20" s="29"/>
      <c r="J20" s="30"/>
      <c r="K20" s="30"/>
    </row>
    <row r="21" spans="1:11" s="2" customFormat="1" ht="15" hidden="1" customHeight="1" x14ac:dyDescent="0.25">
      <c r="A21" s="53">
        <v>6</v>
      </c>
      <c r="B21" s="41" t="s">
        <v>22</v>
      </c>
      <c r="C21" s="48">
        <v>44705</v>
      </c>
      <c r="D21" s="54" t="s">
        <v>21</v>
      </c>
      <c r="E21" s="42">
        <v>44922</v>
      </c>
      <c r="F21" s="44">
        <v>500000</v>
      </c>
      <c r="G21" s="55">
        <v>0</v>
      </c>
      <c r="H21" s="46">
        <v>0</v>
      </c>
      <c r="I21" s="29"/>
      <c r="J21" s="30"/>
      <c r="K21" s="30"/>
    </row>
    <row r="22" spans="1:11" s="2" customFormat="1" ht="15" hidden="1" customHeight="1" x14ac:dyDescent="0.25">
      <c r="A22" s="31"/>
      <c r="B22" s="56"/>
      <c r="C22" s="57"/>
      <c r="D22" s="58"/>
      <c r="E22" s="57"/>
      <c r="F22" s="59"/>
      <c r="G22" s="51"/>
      <c r="H22" s="46"/>
      <c r="I22" s="29"/>
      <c r="J22" s="30"/>
      <c r="K22" s="30"/>
    </row>
    <row r="23" spans="1:11" s="2" customFormat="1" ht="15" hidden="1" customHeight="1" thickBot="1" x14ac:dyDescent="0.3">
      <c r="A23" s="53"/>
      <c r="B23" s="60"/>
      <c r="C23" s="61"/>
      <c r="D23" s="62"/>
      <c r="E23" s="61"/>
      <c r="F23" s="63"/>
      <c r="G23" s="64"/>
      <c r="H23" s="65"/>
      <c r="I23" s="29"/>
      <c r="J23" s="30"/>
      <c r="K23" s="30"/>
    </row>
    <row r="24" spans="1:11" ht="16.5" customHeight="1" thickBot="1" x14ac:dyDescent="0.3">
      <c r="A24" s="66"/>
      <c r="B24" s="67" t="s">
        <v>23</v>
      </c>
      <c r="C24" s="68"/>
      <c r="D24" s="68"/>
      <c r="E24" s="68"/>
      <c r="F24" s="69"/>
      <c r="G24" s="70">
        <f>SUM(G16:G21)</f>
        <v>1313000</v>
      </c>
      <c r="H24" s="70">
        <f>SUM(H16:H23)</f>
        <v>0</v>
      </c>
      <c r="I24" s="30"/>
      <c r="J24" s="30"/>
    </row>
    <row r="25" spans="1:11" ht="13.5" hidden="1" customHeight="1" thickBot="1" x14ac:dyDescent="0.3">
      <c r="A25" s="71"/>
      <c r="B25" s="72" t="s">
        <v>24</v>
      </c>
      <c r="C25" s="73"/>
      <c r="D25" s="73"/>
      <c r="E25" s="73"/>
      <c r="F25" s="73"/>
      <c r="G25" s="74"/>
      <c r="H25" s="75"/>
      <c r="I25" s="30"/>
      <c r="J25" s="2"/>
    </row>
    <row r="26" spans="1:11" s="2" customFormat="1" ht="15" hidden="1" customHeight="1" x14ac:dyDescent="0.25">
      <c r="A26" s="22">
        <v>1</v>
      </c>
      <c r="B26" s="76" t="s">
        <v>25</v>
      </c>
      <c r="C26" s="77">
        <v>44592</v>
      </c>
      <c r="D26" s="78">
        <v>8.5</v>
      </c>
      <c r="E26" s="77">
        <v>44891</v>
      </c>
      <c r="F26" s="79">
        <v>200000</v>
      </c>
      <c r="G26" s="27">
        <v>0</v>
      </c>
      <c r="H26" s="28">
        <v>0</v>
      </c>
      <c r="I26" s="29"/>
      <c r="J26" s="30"/>
      <c r="K26" s="30"/>
    </row>
    <row r="27" spans="1:11" s="2" customFormat="1" ht="15" hidden="1" customHeight="1" x14ac:dyDescent="0.25">
      <c r="A27" s="53">
        <v>2</v>
      </c>
      <c r="B27" s="80" t="s">
        <v>25</v>
      </c>
      <c r="C27" s="81">
        <v>44593</v>
      </c>
      <c r="D27" s="54">
        <v>8.5</v>
      </c>
      <c r="E27" s="81">
        <v>44891</v>
      </c>
      <c r="F27" s="44">
        <v>200000</v>
      </c>
      <c r="G27" s="36">
        <v>0</v>
      </c>
      <c r="H27" s="82">
        <v>0</v>
      </c>
      <c r="I27" s="29"/>
      <c r="J27" s="30"/>
      <c r="K27" s="30"/>
    </row>
    <row r="28" spans="1:11" s="2" customFormat="1" ht="15" hidden="1" customHeight="1" x14ac:dyDescent="0.25">
      <c r="A28" s="31">
        <v>3</v>
      </c>
      <c r="B28" s="83" t="s">
        <v>25</v>
      </c>
      <c r="C28" s="48">
        <v>44621</v>
      </c>
      <c r="D28" s="49">
        <v>8.5</v>
      </c>
      <c r="E28" s="48">
        <v>44891</v>
      </c>
      <c r="F28" s="50">
        <v>500000</v>
      </c>
      <c r="G28" s="84">
        <v>0</v>
      </c>
      <c r="H28" s="37">
        <v>0</v>
      </c>
      <c r="I28" s="29"/>
      <c r="J28" s="30"/>
      <c r="K28" s="30"/>
    </row>
    <row r="29" spans="1:11" s="2" customFormat="1" ht="15" hidden="1" customHeight="1" thickBot="1" x14ac:dyDescent="0.3">
      <c r="A29" s="85">
        <v>4</v>
      </c>
      <c r="B29" s="86" t="s">
        <v>25</v>
      </c>
      <c r="C29" s="87">
        <v>44621</v>
      </c>
      <c r="D29" s="88">
        <v>8.5</v>
      </c>
      <c r="E29" s="87">
        <v>44891</v>
      </c>
      <c r="F29" s="89">
        <v>500000</v>
      </c>
      <c r="G29" s="90">
        <v>0</v>
      </c>
      <c r="H29" s="91">
        <v>0</v>
      </c>
      <c r="I29" s="29"/>
      <c r="J29" s="30"/>
      <c r="K29" s="30"/>
    </row>
    <row r="30" spans="1:11" ht="19.5" hidden="1" customHeight="1" thickBot="1" x14ac:dyDescent="0.3">
      <c r="A30" s="92"/>
      <c r="B30" s="93" t="s">
        <v>26</v>
      </c>
      <c r="C30" s="94"/>
      <c r="D30" s="94"/>
      <c r="E30" s="94"/>
      <c r="F30" s="69"/>
      <c r="G30" s="95">
        <f>SUM(G26:G29)</f>
        <v>0</v>
      </c>
      <c r="H30" s="96">
        <f>SUM(H26:H29)</f>
        <v>0</v>
      </c>
      <c r="I30" s="30"/>
      <c r="J30" s="97"/>
      <c r="K30" s="97"/>
    </row>
    <row r="31" spans="1:11" ht="13.5" hidden="1" customHeight="1" x14ac:dyDescent="0.25">
      <c r="A31" s="98"/>
      <c r="B31" s="99" t="s">
        <v>27</v>
      </c>
      <c r="C31" s="100"/>
      <c r="D31" s="100"/>
      <c r="E31" s="100"/>
      <c r="F31" s="100"/>
      <c r="G31" s="101"/>
      <c r="H31" s="102"/>
      <c r="I31" s="30"/>
      <c r="J31" s="2"/>
    </row>
    <row r="32" spans="1:11" s="2" customFormat="1" ht="15" hidden="1" customHeight="1" x14ac:dyDescent="0.25">
      <c r="A32" s="103">
        <v>1</v>
      </c>
      <c r="B32" s="104" t="s">
        <v>28</v>
      </c>
      <c r="C32" s="105">
        <v>44106</v>
      </c>
      <c r="D32" s="106">
        <v>5.9</v>
      </c>
      <c r="E32" s="105">
        <v>44282</v>
      </c>
      <c r="F32" s="59">
        <v>500000</v>
      </c>
      <c r="G32" s="107">
        <v>0</v>
      </c>
      <c r="H32" s="108">
        <v>0</v>
      </c>
      <c r="I32" s="29"/>
      <c r="J32" s="30"/>
      <c r="K32" s="30"/>
    </row>
    <row r="33" spans="1:13" s="2" customFormat="1" ht="15" hidden="1" customHeight="1" thickBot="1" x14ac:dyDescent="0.3">
      <c r="A33" s="109">
        <v>2</v>
      </c>
      <c r="B33" s="110" t="s">
        <v>29</v>
      </c>
      <c r="C33" s="111">
        <v>44106</v>
      </c>
      <c r="D33" s="112">
        <v>5.9</v>
      </c>
      <c r="E33" s="111">
        <v>44282</v>
      </c>
      <c r="F33" s="113">
        <v>500000</v>
      </c>
      <c r="G33" s="114">
        <v>0</v>
      </c>
      <c r="H33" s="115">
        <v>0</v>
      </c>
      <c r="I33" s="29"/>
      <c r="J33" s="30"/>
      <c r="K33" s="30"/>
    </row>
    <row r="34" spans="1:13" ht="19.5" hidden="1" customHeight="1" thickBot="1" x14ac:dyDescent="0.3">
      <c r="A34" s="116"/>
      <c r="B34" s="93" t="s">
        <v>30</v>
      </c>
      <c r="C34" s="94"/>
      <c r="D34" s="94"/>
      <c r="E34" s="94"/>
      <c r="F34" s="117"/>
      <c r="G34" s="118">
        <f>SUM(G32:G33)</f>
        <v>0</v>
      </c>
      <c r="H34" s="118">
        <f>SUM(H32:H33)</f>
        <v>0</v>
      </c>
      <c r="I34" s="30"/>
      <c r="J34" s="97"/>
      <c r="K34" s="97"/>
    </row>
    <row r="35" spans="1:13" ht="17.25" customHeight="1" thickBot="1" x14ac:dyDescent="0.3">
      <c r="A35" s="66"/>
      <c r="B35" s="119" t="s">
        <v>31</v>
      </c>
      <c r="C35" s="120"/>
      <c r="D35" s="120"/>
      <c r="E35" s="121"/>
      <c r="F35" s="122"/>
      <c r="G35" s="123">
        <f>G24+G34</f>
        <v>1313000</v>
      </c>
      <c r="H35" s="70">
        <f>H24+H30</f>
        <v>0</v>
      </c>
      <c r="I35" s="30"/>
      <c r="J35" s="97"/>
    </row>
    <row r="36" spans="1:13" ht="15" customHeight="1" x14ac:dyDescent="0.25">
      <c r="A36" s="47"/>
      <c r="B36" s="124" t="s">
        <v>32</v>
      </c>
      <c r="C36" s="125"/>
      <c r="D36" s="125"/>
      <c r="E36" s="125"/>
      <c r="F36" s="126">
        <v>0</v>
      </c>
      <c r="G36" s="127"/>
      <c r="H36" s="128"/>
      <c r="I36" s="30"/>
      <c r="J36" s="97"/>
    </row>
    <row r="37" spans="1:13" ht="15" customHeight="1" thickBot="1" x14ac:dyDescent="0.3">
      <c r="A37" s="129"/>
      <c r="B37" s="130" t="s">
        <v>33</v>
      </c>
      <c r="C37" s="131"/>
      <c r="D37" s="131"/>
      <c r="E37" s="131"/>
      <c r="F37" s="132">
        <f>G16+G17+G18</f>
        <v>1313000</v>
      </c>
      <c r="G37" s="133"/>
      <c r="H37" s="134"/>
      <c r="I37" s="30"/>
      <c r="J37" s="97"/>
    </row>
    <row r="38" spans="1:13" ht="14.25" hidden="1" customHeight="1" x14ac:dyDescent="0.25">
      <c r="A38" s="98"/>
      <c r="B38" s="135" t="s">
        <v>34</v>
      </c>
      <c r="C38" s="136"/>
      <c r="D38" s="136"/>
      <c r="E38" s="136"/>
      <c r="F38" s="136"/>
      <c r="G38" s="136"/>
      <c r="H38" s="137"/>
      <c r="I38" s="30"/>
    </row>
    <row r="39" spans="1:13" ht="15.75" hidden="1" thickBot="1" x14ac:dyDescent="0.3">
      <c r="A39" s="103">
        <v>1</v>
      </c>
      <c r="B39" s="138" t="s">
        <v>35</v>
      </c>
      <c r="C39" s="139">
        <v>42579</v>
      </c>
      <c r="D39" s="140">
        <v>19</v>
      </c>
      <c r="E39" s="141">
        <v>43096</v>
      </c>
      <c r="F39" s="45">
        <v>50000</v>
      </c>
      <c r="G39" s="142">
        <v>50000</v>
      </c>
      <c r="H39" s="46">
        <v>0</v>
      </c>
    </row>
    <row r="40" spans="1:13" ht="15.75" hidden="1" thickBot="1" x14ac:dyDescent="0.3">
      <c r="A40" s="103">
        <v>2</v>
      </c>
      <c r="B40" s="138" t="s">
        <v>35</v>
      </c>
      <c r="C40" s="139">
        <v>42704</v>
      </c>
      <c r="D40" s="140">
        <v>18</v>
      </c>
      <c r="E40" s="141">
        <v>43403</v>
      </c>
      <c r="F40" s="45">
        <v>180000</v>
      </c>
      <c r="G40" s="142">
        <v>180000</v>
      </c>
      <c r="H40" s="46">
        <v>0</v>
      </c>
    </row>
    <row r="41" spans="1:13" ht="15.75" hidden="1" thickBot="1" x14ac:dyDescent="0.3">
      <c r="A41" s="103">
        <v>3</v>
      </c>
      <c r="B41" s="138" t="s">
        <v>35</v>
      </c>
      <c r="C41" s="139">
        <v>42730</v>
      </c>
      <c r="D41" s="140">
        <v>16</v>
      </c>
      <c r="E41" s="141">
        <v>43125</v>
      </c>
      <c r="F41" s="45">
        <v>200000</v>
      </c>
      <c r="G41" s="45">
        <v>200000</v>
      </c>
      <c r="H41" s="46">
        <v>0</v>
      </c>
    </row>
    <row r="42" spans="1:13" ht="15.75" hidden="1" thickBot="1" x14ac:dyDescent="0.3">
      <c r="A42" s="103">
        <v>1</v>
      </c>
      <c r="B42" s="138" t="s">
        <v>35</v>
      </c>
      <c r="C42" s="143">
        <v>43004</v>
      </c>
      <c r="D42" s="144">
        <v>12.74</v>
      </c>
      <c r="E42" s="145">
        <v>43586</v>
      </c>
      <c r="F42" s="146"/>
      <c r="G42" s="45"/>
      <c r="H42" s="46">
        <v>0</v>
      </c>
      <c r="I42" s="147"/>
      <c r="J42" s="97"/>
      <c r="M42" s="97"/>
    </row>
    <row r="43" spans="1:13" ht="15.75" hidden="1" thickBot="1" x14ac:dyDescent="0.3">
      <c r="A43" s="103">
        <v>2</v>
      </c>
      <c r="B43" s="138" t="s">
        <v>35</v>
      </c>
      <c r="C43" s="143">
        <v>43451</v>
      </c>
      <c r="D43" s="144">
        <v>11.2</v>
      </c>
      <c r="E43" s="145">
        <v>44228</v>
      </c>
      <c r="F43" s="146"/>
      <c r="G43" s="45"/>
      <c r="H43" s="46">
        <v>0</v>
      </c>
      <c r="I43" s="147"/>
      <c r="J43" s="97"/>
      <c r="M43" s="97"/>
    </row>
    <row r="44" spans="1:13" ht="15.75" hidden="1" thickBot="1" x14ac:dyDescent="0.3">
      <c r="A44" s="103">
        <v>3</v>
      </c>
      <c r="B44" s="138" t="s">
        <v>35</v>
      </c>
      <c r="C44" s="143">
        <v>43462</v>
      </c>
      <c r="D44" s="144">
        <v>10.44</v>
      </c>
      <c r="E44" s="145">
        <v>44242</v>
      </c>
      <c r="F44" s="146"/>
      <c r="G44" s="148"/>
      <c r="H44" s="149">
        <v>0</v>
      </c>
      <c r="I44" s="147"/>
      <c r="J44" s="97"/>
      <c r="M44" s="97"/>
    </row>
    <row r="45" spans="1:13" ht="15.75" hidden="1" customHeight="1" thickBot="1" x14ac:dyDescent="0.3">
      <c r="A45" s="66"/>
      <c r="B45" s="150" t="s">
        <v>31</v>
      </c>
      <c r="C45" s="151"/>
      <c r="D45" s="152"/>
      <c r="E45" s="153"/>
      <c r="F45" s="122"/>
      <c r="G45" s="154"/>
      <c r="H45" s="155">
        <f>SUM(H39:H44)</f>
        <v>0</v>
      </c>
      <c r="I45" s="30"/>
      <c r="J45" s="97"/>
      <c r="K45" s="97"/>
      <c r="L45" s="147"/>
    </row>
    <row r="46" spans="1:13" s="2" customFormat="1" ht="13.5" hidden="1" customHeight="1" x14ac:dyDescent="0.25">
      <c r="A46" s="47"/>
      <c r="B46" s="156" t="s">
        <v>36</v>
      </c>
      <c r="C46" s="156"/>
      <c r="D46" s="156"/>
      <c r="E46" s="156"/>
      <c r="F46" s="126">
        <v>0</v>
      </c>
      <c r="G46" s="127"/>
      <c r="H46" s="128"/>
      <c r="I46" s="30"/>
      <c r="J46" s="30"/>
      <c r="L46" s="30"/>
    </row>
    <row r="47" spans="1:13" ht="12" hidden="1" customHeight="1" x14ac:dyDescent="0.25">
      <c r="A47" s="31"/>
      <c r="B47" s="157" t="s">
        <v>37</v>
      </c>
      <c r="C47" s="157"/>
      <c r="D47" s="157"/>
      <c r="E47" s="157"/>
      <c r="F47" s="158"/>
      <c r="G47" s="159"/>
      <c r="H47" s="160"/>
    </row>
    <row r="48" spans="1:13" ht="14.25" hidden="1" customHeight="1" x14ac:dyDescent="0.25">
      <c r="A48" s="31"/>
      <c r="B48" s="161" t="s">
        <v>38</v>
      </c>
      <c r="C48" s="161"/>
      <c r="D48" s="161"/>
      <c r="E48" s="161"/>
      <c r="F48" s="158">
        <v>0</v>
      </c>
      <c r="G48" s="162"/>
      <c r="H48" s="160"/>
      <c r="I48" s="30"/>
      <c r="J48" s="97"/>
      <c r="K48" s="97"/>
      <c r="L48" s="97"/>
    </row>
    <row r="49" spans="1:13" ht="13.5" hidden="1" customHeight="1" x14ac:dyDescent="0.25">
      <c r="A49" s="31"/>
      <c r="B49" s="161" t="s">
        <v>39</v>
      </c>
      <c r="C49" s="161"/>
      <c r="D49" s="161"/>
      <c r="E49" s="161"/>
      <c r="F49" s="163">
        <v>0</v>
      </c>
      <c r="G49" s="164"/>
      <c r="H49" s="165"/>
      <c r="I49" s="30"/>
      <c r="J49" s="97"/>
      <c r="K49" s="97"/>
      <c r="L49" s="97"/>
    </row>
    <row r="50" spans="1:13" s="168" customFormat="1" ht="15" hidden="1" customHeight="1" x14ac:dyDescent="0.25">
      <c r="A50" s="31"/>
      <c r="B50" s="161" t="s">
        <v>40</v>
      </c>
      <c r="C50" s="161"/>
      <c r="D50" s="161"/>
      <c r="E50" s="161"/>
      <c r="F50" s="163">
        <v>0</v>
      </c>
      <c r="G50" s="164"/>
      <c r="H50" s="165"/>
      <c r="I50" s="166"/>
      <c r="J50" s="167"/>
    </row>
    <row r="51" spans="1:13" s="168" customFormat="1" ht="13.5" hidden="1" customHeight="1" thickBot="1" x14ac:dyDescent="0.3">
      <c r="A51" s="129"/>
      <c r="B51" s="161" t="s">
        <v>38</v>
      </c>
      <c r="C51" s="161"/>
      <c r="D51" s="161"/>
      <c r="E51" s="161"/>
      <c r="F51" s="163">
        <v>0</v>
      </c>
      <c r="G51" s="164"/>
      <c r="H51" s="165"/>
      <c r="I51" s="166"/>
      <c r="J51" s="167"/>
    </row>
    <row r="52" spans="1:13" s="168" customFormat="1" ht="65.25" hidden="1" customHeight="1" thickBot="1" x14ac:dyDescent="0.3">
      <c r="A52" s="169" t="s">
        <v>41</v>
      </c>
      <c r="B52" s="170" t="s">
        <v>8</v>
      </c>
      <c r="C52" s="170" t="s">
        <v>42</v>
      </c>
      <c r="D52" s="170" t="s">
        <v>10</v>
      </c>
      <c r="E52" s="171" t="s">
        <v>11</v>
      </c>
      <c r="F52" s="170" t="s">
        <v>43</v>
      </c>
      <c r="G52" s="170" t="s">
        <v>44</v>
      </c>
      <c r="H52" s="14" t="s">
        <v>45</v>
      </c>
      <c r="I52" s="172"/>
    </row>
    <row r="53" spans="1:13" s="168" customFormat="1" ht="26.25" customHeight="1" thickBot="1" x14ac:dyDescent="0.3">
      <c r="A53" s="15" t="s">
        <v>46</v>
      </c>
      <c r="B53" s="16"/>
      <c r="C53" s="16"/>
      <c r="D53" s="16"/>
      <c r="E53" s="16"/>
      <c r="F53" s="16"/>
      <c r="G53" s="16"/>
      <c r="H53" s="17"/>
      <c r="I53" s="172"/>
    </row>
    <row r="54" spans="1:13" s="168" customFormat="1" ht="15.75" customHeight="1" x14ac:dyDescent="0.25">
      <c r="A54" s="22"/>
      <c r="B54" s="135" t="s">
        <v>47</v>
      </c>
      <c r="C54" s="136"/>
      <c r="D54" s="136"/>
      <c r="E54" s="136"/>
      <c r="F54" s="136"/>
      <c r="G54" s="136"/>
      <c r="H54" s="137"/>
      <c r="I54" s="166"/>
      <c r="J54" s="167"/>
      <c r="K54" s="167"/>
    </row>
    <row r="55" spans="1:13" s="168" customFormat="1" ht="79.5" customHeight="1" x14ac:dyDescent="0.25">
      <c r="A55" s="173">
        <v>1</v>
      </c>
      <c r="B55" s="174" t="s">
        <v>48</v>
      </c>
      <c r="C55" s="175" t="s">
        <v>49</v>
      </c>
      <c r="D55" s="176">
        <v>0.1</v>
      </c>
      <c r="E55" s="177">
        <v>47452</v>
      </c>
      <c r="F55" s="178">
        <v>834881.66241999995</v>
      </c>
      <c r="G55" s="179">
        <v>394308.26241999993</v>
      </c>
      <c r="H55" s="179">
        <v>394308.26241999993</v>
      </c>
      <c r="I55" s="166"/>
      <c r="J55" s="167"/>
    </row>
    <row r="56" spans="1:13" s="168" customFormat="1" ht="30.75" customHeight="1" thickBot="1" x14ac:dyDescent="0.3">
      <c r="A56" s="116">
        <v>2</v>
      </c>
      <c r="B56" s="180" t="s">
        <v>50</v>
      </c>
      <c r="C56" s="181">
        <v>44739</v>
      </c>
      <c r="D56" s="182">
        <v>0.1</v>
      </c>
      <c r="E56" s="183">
        <v>46565</v>
      </c>
      <c r="F56" s="184">
        <v>1500000</v>
      </c>
      <c r="G56" s="185">
        <v>1500000</v>
      </c>
      <c r="H56" s="186">
        <v>1500000</v>
      </c>
      <c r="I56" s="166"/>
    </row>
    <row r="57" spans="1:13" s="168" customFormat="1" ht="20.25" customHeight="1" thickBot="1" x14ac:dyDescent="0.3">
      <c r="A57" s="187"/>
      <c r="B57" s="188" t="s">
        <v>51</v>
      </c>
      <c r="C57" s="189"/>
      <c r="D57" s="189"/>
      <c r="E57" s="189"/>
      <c r="F57" s="190"/>
      <c r="G57" s="191">
        <f>SUM(G55:G56)</f>
        <v>1894308.26242</v>
      </c>
      <c r="H57" s="192">
        <f>SUM(H55:H56)</f>
        <v>1894308.26242</v>
      </c>
      <c r="I57" s="30"/>
    </row>
    <row r="58" spans="1:13" s="168" customFormat="1" ht="16.5" customHeight="1" thickBot="1" x14ac:dyDescent="0.3">
      <c r="A58" s="66"/>
      <c r="B58" s="193" t="s">
        <v>52</v>
      </c>
      <c r="C58" s="194"/>
      <c r="D58" s="194"/>
      <c r="E58" s="194"/>
      <c r="F58" s="194"/>
      <c r="G58" s="194"/>
      <c r="H58" s="195"/>
      <c r="I58" s="172"/>
      <c r="M58" s="167"/>
    </row>
    <row r="59" spans="1:13" s="168" customFormat="1" ht="33" customHeight="1" x14ac:dyDescent="0.25">
      <c r="A59" s="196">
        <v>1</v>
      </c>
      <c r="B59" s="197" t="s">
        <v>53</v>
      </c>
      <c r="C59" s="198">
        <v>45330</v>
      </c>
      <c r="D59" s="199">
        <v>0.1</v>
      </c>
      <c r="E59" s="198">
        <v>45621</v>
      </c>
      <c r="F59" s="200">
        <v>1300000</v>
      </c>
      <c r="G59" s="200">
        <v>0</v>
      </c>
      <c r="H59" s="201">
        <f>F59</f>
        <v>1300000</v>
      </c>
      <c r="I59" s="172"/>
    </row>
    <row r="60" spans="1:13" s="168" customFormat="1" ht="33" customHeight="1" thickBot="1" x14ac:dyDescent="0.3">
      <c r="A60" s="196">
        <v>2</v>
      </c>
      <c r="B60" s="197" t="s">
        <v>54</v>
      </c>
      <c r="C60" s="202">
        <v>45371</v>
      </c>
      <c r="D60" s="203">
        <v>0.1</v>
      </c>
      <c r="E60" s="202">
        <v>45621</v>
      </c>
      <c r="F60" s="204">
        <v>400000</v>
      </c>
      <c r="G60" s="204">
        <v>0</v>
      </c>
      <c r="H60" s="205">
        <f>F60</f>
        <v>400000</v>
      </c>
      <c r="I60" s="172"/>
    </row>
    <row r="61" spans="1:13" s="168" customFormat="1" ht="16.5" hidden="1" customHeight="1" x14ac:dyDescent="0.25">
      <c r="A61" s="196">
        <v>3</v>
      </c>
      <c r="B61" s="197"/>
      <c r="C61" s="206"/>
      <c r="D61" s="207">
        <v>0.1</v>
      </c>
      <c r="E61" s="206"/>
      <c r="F61" s="208">
        <v>0</v>
      </c>
      <c r="G61" s="208">
        <v>0</v>
      </c>
      <c r="H61" s="209">
        <v>0</v>
      </c>
      <c r="I61" s="172"/>
    </row>
    <row r="62" spans="1:13" s="168" customFormat="1" ht="15" hidden="1" customHeight="1" thickBot="1" x14ac:dyDescent="0.3">
      <c r="A62" s="196">
        <v>4</v>
      </c>
      <c r="B62" s="210"/>
      <c r="C62" s="206"/>
      <c r="D62" s="207"/>
      <c r="E62" s="206"/>
      <c r="F62" s="208"/>
      <c r="G62" s="208">
        <v>0</v>
      </c>
      <c r="H62" s="209"/>
      <c r="I62" s="172"/>
    </row>
    <row r="63" spans="1:13" s="168" customFormat="1" ht="18.75" customHeight="1" thickBot="1" x14ac:dyDescent="0.3">
      <c r="A63" s="211"/>
      <c r="B63" s="212" t="s">
        <v>55</v>
      </c>
      <c r="C63" s="213"/>
      <c r="D63" s="213"/>
      <c r="E63" s="213"/>
      <c r="F63" s="214"/>
      <c r="G63" s="215">
        <v>0</v>
      </c>
      <c r="H63" s="216">
        <f>H59+H60+H61+H62</f>
        <v>1700000</v>
      </c>
      <c r="I63" s="172"/>
    </row>
    <row r="64" spans="1:13" s="168" customFormat="1" ht="19.5" customHeight="1" thickBot="1" x14ac:dyDescent="0.3">
      <c r="A64" s="211"/>
      <c r="B64" s="217" t="s">
        <v>31</v>
      </c>
      <c r="C64" s="217"/>
      <c r="D64" s="217"/>
      <c r="E64" s="218"/>
      <c r="F64" s="219"/>
      <c r="G64" s="220">
        <f>G57+G63</f>
        <v>1894308.26242</v>
      </c>
      <c r="H64" s="220">
        <f>H57+H63</f>
        <v>3594308.26242</v>
      </c>
      <c r="I64" s="166"/>
      <c r="J64" s="167"/>
    </row>
    <row r="65" spans="1:10" s="168" customFormat="1" ht="16.5" customHeight="1" x14ac:dyDescent="0.25">
      <c r="A65" s="221"/>
      <c r="B65" s="222" t="s">
        <v>56</v>
      </c>
      <c r="C65" s="223"/>
      <c r="D65" s="223"/>
      <c r="E65" s="223"/>
      <c r="F65" s="224">
        <f>F59+F60</f>
        <v>1700000</v>
      </c>
      <c r="G65" s="225"/>
      <c r="H65" s="226"/>
      <c r="I65" s="166"/>
      <c r="J65" s="167"/>
    </row>
    <row r="66" spans="1:10" s="168" customFormat="1" ht="15.75" customHeight="1" x14ac:dyDescent="0.25">
      <c r="A66" s="227"/>
      <c r="B66" s="228" t="s">
        <v>57</v>
      </c>
      <c r="C66" s="228"/>
      <c r="D66" s="228"/>
      <c r="E66" s="229"/>
      <c r="F66" s="230">
        <v>0</v>
      </c>
      <c r="G66" s="231"/>
      <c r="H66" s="232"/>
      <c r="I66" s="166"/>
    </row>
    <row r="67" spans="1:10" s="168" customFormat="1" x14ac:dyDescent="0.25">
      <c r="A67" s="227"/>
      <c r="B67" s="229" t="s">
        <v>58</v>
      </c>
      <c r="C67" s="233"/>
      <c r="D67" s="233"/>
      <c r="E67" s="233"/>
      <c r="F67" s="230">
        <v>0</v>
      </c>
      <c r="G67" s="231"/>
      <c r="H67" s="232"/>
      <c r="I67" s="166"/>
      <c r="J67" s="167"/>
    </row>
    <row r="68" spans="1:10" s="168" customFormat="1" ht="15" customHeight="1" x14ac:dyDescent="0.25">
      <c r="A68" s="227"/>
      <c r="B68" s="229" t="s">
        <v>59</v>
      </c>
      <c r="C68" s="233"/>
      <c r="D68" s="233"/>
      <c r="E68" s="233"/>
      <c r="F68" s="230">
        <f>F69+F70+F72</f>
        <v>3594308.26242</v>
      </c>
      <c r="G68" s="231"/>
      <c r="H68" s="232"/>
      <c r="I68" s="172"/>
    </row>
    <row r="69" spans="1:10" s="168" customFormat="1" ht="14.25" customHeight="1" x14ac:dyDescent="0.25">
      <c r="A69" s="227"/>
      <c r="B69" s="229" t="s">
        <v>60</v>
      </c>
      <c r="C69" s="233"/>
      <c r="D69" s="233"/>
      <c r="E69" s="233"/>
      <c r="F69" s="230">
        <f>H55</f>
        <v>394308.26241999993</v>
      </c>
      <c r="G69" s="234"/>
      <c r="H69" s="232"/>
      <c r="I69" s="172"/>
    </row>
    <row r="70" spans="1:10" ht="14.25" customHeight="1" x14ac:dyDescent="0.25">
      <c r="A70" s="227"/>
      <c r="B70" s="229" t="s">
        <v>61</v>
      </c>
      <c r="C70" s="233"/>
      <c r="D70" s="233"/>
      <c r="E70" s="233"/>
      <c r="F70" s="230">
        <f>H56</f>
        <v>1500000</v>
      </c>
      <c r="G70" s="231"/>
      <c r="H70" s="232"/>
    </row>
    <row r="71" spans="1:10" ht="14.25" hidden="1" customHeight="1" x14ac:dyDescent="0.25">
      <c r="A71" s="235"/>
      <c r="B71" s="229" t="s">
        <v>62</v>
      </c>
      <c r="C71" s="233"/>
      <c r="D71" s="233"/>
      <c r="E71" s="233"/>
      <c r="F71" s="230"/>
      <c r="G71" s="236"/>
      <c r="H71" s="237"/>
    </row>
    <row r="72" spans="1:10" ht="13.5" customHeight="1" thickBot="1" x14ac:dyDescent="0.3">
      <c r="A72" s="235"/>
      <c r="B72" s="238" t="s">
        <v>63</v>
      </c>
      <c r="C72" s="239"/>
      <c r="D72" s="239"/>
      <c r="E72" s="239"/>
      <c r="F72" s="240">
        <f>H63</f>
        <v>1700000</v>
      </c>
      <c r="G72" s="236"/>
      <c r="H72" s="237"/>
    </row>
    <row r="73" spans="1:10" ht="18.75" customHeight="1" thickBot="1" x14ac:dyDescent="0.3">
      <c r="A73" s="241" t="s">
        <v>64</v>
      </c>
      <c r="B73" s="242"/>
      <c r="C73" s="242"/>
      <c r="D73" s="242"/>
      <c r="E73" s="242"/>
      <c r="F73" s="243"/>
      <c r="G73" s="244">
        <f>G35+G64</f>
        <v>3207308.26242</v>
      </c>
      <c r="H73" s="245">
        <f>H35+H64</f>
        <v>3594308.26242</v>
      </c>
      <c r="I73" s="246"/>
      <c r="J73" s="247"/>
    </row>
    <row r="74" spans="1:10" s="2" customFormat="1" ht="46.5" customHeight="1" x14ac:dyDescent="0.3">
      <c r="A74" s="248"/>
      <c r="B74" s="248"/>
      <c r="C74" s="249"/>
      <c r="D74" s="248"/>
      <c r="E74" s="248"/>
      <c r="F74" s="248"/>
      <c r="G74" s="250"/>
      <c r="H74" s="250"/>
      <c r="I74" s="246"/>
    </row>
    <row r="75" spans="1:10" s="2" customFormat="1" ht="16.5" customHeight="1" x14ac:dyDescent="0.3">
      <c r="A75" s="251" t="s">
        <v>65</v>
      </c>
      <c r="B75" s="251"/>
      <c r="C75" s="252"/>
      <c r="D75" s="253"/>
      <c r="E75" s="253"/>
      <c r="F75" s="253"/>
      <c r="G75" s="254"/>
      <c r="H75" s="255"/>
    </row>
    <row r="76" spans="1:10" s="2" customFormat="1" ht="19.5" customHeight="1" x14ac:dyDescent="0.3">
      <c r="A76" s="256" t="s">
        <v>66</v>
      </c>
      <c r="B76" s="256"/>
      <c r="C76" s="256"/>
      <c r="D76" s="256"/>
      <c r="E76" s="256"/>
      <c r="F76" s="257" t="s">
        <v>67</v>
      </c>
      <c r="G76" s="257"/>
      <c r="H76" s="257"/>
      <c r="I76" s="30"/>
    </row>
    <row r="77" spans="1:10" s="2" customFormat="1" ht="18.75" x14ac:dyDescent="0.3">
      <c r="A77" s="258"/>
      <c r="B77" s="258"/>
      <c r="C77" s="256"/>
      <c r="D77" s="256"/>
      <c r="E77" s="256"/>
      <c r="F77" s="257"/>
      <c r="G77" s="257"/>
      <c r="H77" s="257"/>
      <c r="I77" s="30"/>
    </row>
    <row r="78" spans="1:10" s="2" customFormat="1" x14ac:dyDescent="0.25">
      <c r="A78" s="259"/>
      <c r="B78"/>
      <c r="C78"/>
      <c r="D78"/>
      <c r="E78"/>
      <c r="F78"/>
      <c r="G78"/>
      <c r="H78" s="255"/>
    </row>
    <row r="79" spans="1:10" s="2" customFormat="1" x14ac:dyDescent="0.25">
      <c r="A79" s="260"/>
      <c r="B79"/>
      <c r="C79"/>
      <c r="D79"/>
      <c r="E79" s="261"/>
      <c r="F79"/>
      <c r="G79" s="261"/>
      <c r="H79" s="255"/>
    </row>
  </sheetData>
  <mergeCells count="40">
    <mergeCell ref="G74:H74"/>
    <mergeCell ref="F76:H76"/>
    <mergeCell ref="A77:B77"/>
    <mergeCell ref="F77:H77"/>
    <mergeCell ref="B68:E68"/>
    <mergeCell ref="B69:E69"/>
    <mergeCell ref="B70:E70"/>
    <mergeCell ref="B71:E71"/>
    <mergeCell ref="B72:E72"/>
    <mergeCell ref="A73:F73"/>
    <mergeCell ref="B58:H58"/>
    <mergeCell ref="B63:F63"/>
    <mergeCell ref="B64:E64"/>
    <mergeCell ref="B65:E65"/>
    <mergeCell ref="B66:E66"/>
    <mergeCell ref="B67:E67"/>
    <mergeCell ref="B49:E49"/>
    <mergeCell ref="B50:E50"/>
    <mergeCell ref="B51:E51"/>
    <mergeCell ref="A53:H53"/>
    <mergeCell ref="B54:H54"/>
    <mergeCell ref="B57:F57"/>
    <mergeCell ref="B36:E36"/>
    <mergeCell ref="B37:E37"/>
    <mergeCell ref="B38:H38"/>
    <mergeCell ref="B46:E46"/>
    <mergeCell ref="B47:E47"/>
    <mergeCell ref="B48:E48"/>
    <mergeCell ref="A14:H14"/>
    <mergeCell ref="B15:H15"/>
    <mergeCell ref="B24:F24"/>
    <mergeCell ref="B30:F30"/>
    <mergeCell ref="B34:F34"/>
    <mergeCell ref="B35:E35"/>
    <mergeCell ref="A5:H5"/>
    <mergeCell ref="A6:H6"/>
    <mergeCell ref="A7:H7"/>
    <mergeCell ref="A8:H8"/>
    <mergeCell ref="A10:H10"/>
    <mergeCell ref="A11:H11"/>
  </mergeCells>
  <pageMargins left="0.54" right="0.26" top="0.3" bottom="0" header="0" footer="0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01.11.2024</vt:lpstr>
      <vt:lpstr>'01.11.2024'!Область_печати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Шестых Инна Михайловна</dc:creator>
  <cp:lastModifiedBy>Шестых Инна Михайловна</cp:lastModifiedBy>
  <dcterms:created xsi:type="dcterms:W3CDTF">2024-11-05T08:12:37Z</dcterms:created>
  <dcterms:modified xsi:type="dcterms:W3CDTF">2024-11-05T08:12:58Z</dcterms:modified>
</cp:coreProperties>
</file>