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УН. ДОЛГ\Долговая книга\Расшифровки\"/>
    </mc:Choice>
  </mc:AlternateContent>
  <bookViews>
    <workbookView xWindow="0" yWindow="0" windowWidth="28800" windowHeight="11730"/>
  </bookViews>
  <sheets>
    <sheet name="01.06.2025" sheetId="1" r:id="rId1"/>
  </sheets>
  <definedNames>
    <definedName name="_xlnm.Print_Area" localSheetId="0">'01.06.2025'!$A$1:$H$79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72" i="1"/>
  <c r="F68" i="1"/>
  <c r="H66" i="1"/>
  <c r="F75" i="1" s="1"/>
  <c r="F71" i="1" s="1"/>
  <c r="H62" i="1"/>
  <c r="H60" i="1"/>
  <c r="H67" i="1" s="1"/>
  <c r="G60" i="1"/>
  <c r="G67" i="1" s="1"/>
  <c r="H46" i="1"/>
  <c r="F38" i="1"/>
  <c r="H35" i="1"/>
  <c r="G35" i="1"/>
  <c r="H34" i="1"/>
  <c r="H33" i="1"/>
  <c r="H30" i="1"/>
  <c r="G30" i="1"/>
  <c r="H24" i="1"/>
  <c r="H36" i="1" s="1"/>
  <c r="H76" i="1" s="1"/>
  <c r="G24" i="1"/>
  <c r="G36" i="1" s="1"/>
  <c r="G76" i="1" s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<sst xmlns="http://schemas.openxmlformats.org/spreadsheetml/2006/main" count="89" uniqueCount="71">
  <si>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</si>
  <si>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</si>
  <si>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</si>
  <si>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</si>
  <si>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</si>
  <si>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01.06.2025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</si>
  <si>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</si>
  <si>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</si>
  <si>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</si>
  <si>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</si>
  <si>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</si>
  <si>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</si>
  <si>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</si>
  <si>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01.01.2025 (тыс.руб.)</t>
  </si>
  <si>
    <t>Задолж. 
На 01.06.2025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</si>
  <si>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</si>
  <si>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</si>
  <si>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</si>
  <si>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</si>
  <si>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</si>
  <si>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</si>
  <si>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</si>
  <si>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</si>
  <si>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</si>
  <si>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</si>
  <si>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</si>
  <si>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</si>
  <si>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АО «Банк Финсервис»</t>
  </si>
  <si>
    <t>Контракт № 1/2024</t>
  </si>
  <si>
    <t>Контракт № 2/2024</t>
  </si>
  <si>
    <t>21.91</t>
  </si>
  <si>
    <t>Итого по договорам с АО «Банк Финсервис»: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</si>
  <si>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</si>
  <si>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</si>
  <si>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</si>
  <si>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</si>
  <si>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</si>
  <si>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</si>
  <si>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</si>
  <si>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</si>
  <si>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</si>
  <si>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</si>
  <si>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</si>
  <si>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</si>
  <si>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</si>
  <si>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</si>
  <si>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</si>
  <si>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</si>
  <si>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</si>
  <si>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</si>
  <si>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</si>
  <si>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</si>
  <si>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</si>
  <si>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Единое дополнительное соглашение о реструктуризации муниципального долга от 30.05.2025 № 15-2025/р к соглашениям 
от 25.12.2017 № 1-р/16-17, 
от 27.06.2022 № 02-22, 
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</si>
  <si>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</si>
  <si>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</si>
  <si>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26.02.2024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</si>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</sst>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0.0000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3" fontId="8" fillId="0" borderId="47" xfId="0" applyNumberFormat="1" applyFont="1" applyBorder="1" applyAlignment="1">
      <alignment horizontal="right"/>
    </xf>
    <xf numFmtId="0" fontId="8" fillId="0" borderId="47" xfId="0" applyFont="1" applyBorder="1" applyAlignment="1">
      <alignment wrapText="1"/>
    </xf>
    <xf numFmtId="3" fontId="8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46" xfId="0" applyFont="1" applyBorder="1" applyAlignment="1">
      <alignment horizontal="right" vertical="center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3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3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47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45" xfId="0" applyNumberFormat="1" applyFont="1" applyBorder="1"/>
    <xf numFmtId="0" fontId="7" fillId="0" borderId="45" xfId="0" applyFont="1" applyFill="1" applyBorder="1"/>
    <xf numFmtId="14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57" xfId="0" applyNumberFormat="1" applyFont="1" applyBorder="1" applyAlignment="1">
      <alignment horizontal="right"/>
    </xf>
    <xf numFmtId="0" fontId="3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wrapText="1"/>
    </xf>
    <xf numFmtId="3" fontId="8" fillId="0" borderId="53" xfId="0" applyNumberFormat="1" applyFont="1" applyBorder="1" applyAlignment="1">
      <alignment horizontal="right"/>
    </xf>
    <xf numFmtId="0" fontId="8" fillId="0" borderId="53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left" vertical="top" wrapText="1"/>
    </xf>
    <xf numFmtId="14" fontId="3" fillId="0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/>
    </xf>
    <xf numFmtId="14" fontId="7" fillId="0" borderId="24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2" fillId="0" borderId="59" xfId="0" applyFont="1" applyFill="1" applyBorder="1" applyAlignment="1">
      <alignment horizontal="center" wrapText="1"/>
    </xf>
    <xf numFmtId="0" fontId="12" fillId="0" borderId="24" xfId="0" applyFont="1" applyFill="1" applyBorder="1" applyAlignment="1">
      <alignment horizontal="center" wrapText="1"/>
    </xf>
    <xf numFmtId="3" fontId="13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4" fillId="0" borderId="53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4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60" xfId="0" applyFont="1" applyFill="1" applyBorder="1"/>
    <xf numFmtId="3" fontId="8" fillId="0" borderId="61" xfId="0" applyNumberFormat="1" applyFont="1" applyFill="1" applyBorder="1" applyAlignment="1">
      <alignment wrapText="1"/>
    </xf>
    <xf numFmtId="3" fontId="8" fillId="0" borderId="62" xfId="0" applyNumberFormat="1" applyFont="1" applyFill="1" applyBorder="1"/>
    <xf numFmtId="0" fontId="14" fillId="0" borderId="63" xfId="0" applyFont="1" applyFill="1" applyBorder="1" applyAlignment="1">
      <alignment horizontal="center" wrapText="1"/>
    </xf>
    <xf numFmtId="0" fontId="14" fillId="0" borderId="61" xfId="0" applyFont="1" applyFill="1" applyBorder="1" applyAlignment="1">
      <alignment horizontal="center" wrapText="1"/>
    </xf>
    <xf numFmtId="3" fontId="8" fillId="0" borderId="61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4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6" fillId="0" borderId="0" xfId="0" applyFont="1"/>
    <xf numFmtId="0" fontId="16" fillId="0" borderId="0" xfId="0" applyFont="1" applyBorder="1"/>
    <xf numFmtId="3" fontId="16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2"/>
  <sheetViews>
    <sheetView tabSelected="1" view="pageBreakPreview" topLeftCell="A11" zoomScaleNormal="60" zoomScaleSheetLayoutView="100" workbookViewId="0">
      <selection activeCell="B59" sqref="B59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hidden="1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hidden="1" customHeight="1" x14ac:dyDescent="0.25">
      <c r="A16" s="22">
        <v>1</v>
      </c>
      <c r="B16" s="23" t="s">
        <v>17</v>
      </c>
      <c r="C16" s="24"/>
      <c r="D16" s="25"/>
      <c r="E16" s="24"/>
      <c r="F16" s="26"/>
      <c r="G16" s="27"/>
      <c r="H16" s="28"/>
      <c r="I16" s="29"/>
      <c r="J16" s="30"/>
      <c r="K16" s="30"/>
    </row>
    <row r="17" spans="1:11" s="2" customFormat="1" ht="15" hidden="1" customHeight="1" x14ac:dyDescent="0.25">
      <c r="A17" s="31">
        <v>2</v>
      </c>
      <c r="B17" s="32" t="s">
        <v>18</v>
      </c>
      <c r="C17" s="33"/>
      <c r="D17" s="34"/>
      <c r="E17" s="33"/>
      <c r="F17" s="35"/>
      <c r="G17" s="36"/>
      <c r="H17" s="37"/>
      <c r="I17" s="29"/>
      <c r="J17" s="30"/>
      <c r="K17" s="30"/>
    </row>
    <row r="18" spans="1:11" s="2" customFormat="1" ht="15" hidden="1" customHeight="1" thickBot="1" x14ac:dyDescent="0.3">
      <c r="A18" s="31">
        <v>3</v>
      </c>
      <c r="B18" s="32" t="s">
        <v>18</v>
      </c>
      <c r="C18" s="38"/>
      <c r="D18" s="39"/>
      <c r="E18" s="38"/>
      <c r="F18" s="40"/>
      <c r="G18" s="36"/>
      <c r="H18" s="37"/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hidden="1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customHeight="1" x14ac:dyDescent="0.25">
      <c r="A32" s="103">
        <v>1</v>
      </c>
      <c r="B32" s="32" t="s">
        <v>28</v>
      </c>
      <c r="C32" s="104">
        <v>45649</v>
      </c>
      <c r="D32" s="105">
        <v>21.91</v>
      </c>
      <c r="E32" s="104">
        <v>45888</v>
      </c>
      <c r="F32" s="40">
        <v>1000000</v>
      </c>
      <c r="G32" s="106">
        <v>1000000</v>
      </c>
      <c r="H32" s="107">
        <v>0</v>
      </c>
      <c r="I32" s="29"/>
      <c r="J32" s="30"/>
      <c r="K32" s="30"/>
    </row>
    <row r="33" spans="1:13" s="2" customFormat="1" ht="15" customHeight="1" x14ac:dyDescent="0.25">
      <c r="A33" s="103">
        <v>2</v>
      </c>
      <c r="B33" s="32" t="s">
        <v>29</v>
      </c>
      <c r="C33" s="104">
        <v>45652</v>
      </c>
      <c r="D33" s="105" t="s">
        <v>30</v>
      </c>
      <c r="E33" s="104">
        <v>45888</v>
      </c>
      <c r="F33" s="40">
        <v>500000</v>
      </c>
      <c r="G33" s="106">
        <v>500000</v>
      </c>
      <c r="H33" s="107">
        <f>F33-500000</f>
        <v>0</v>
      </c>
      <c r="I33" s="29"/>
      <c r="J33" s="30"/>
      <c r="K33" s="30"/>
    </row>
    <row r="34" spans="1:13" s="2" customFormat="1" ht="15" customHeight="1" thickBot="1" x14ac:dyDescent="0.3">
      <c r="A34" s="108">
        <v>3</v>
      </c>
      <c r="B34" s="109" t="s">
        <v>29</v>
      </c>
      <c r="C34" s="110">
        <v>45653</v>
      </c>
      <c r="D34" s="111" t="s">
        <v>30</v>
      </c>
      <c r="E34" s="110">
        <v>45888</v>
      </c>
      <c r="F34" s="112">
        <v>300000</v>
      </c>
      <c r="G34" s="113">
        <v>300000</v>
      </c>
      <c r="H34" s="114">
        <f>F34-200000-100000</f>
        <v>0</v>
      </c>
      <c r="I34" s="29"/>
      <c r="J34" s="30"/>
      <c r="K34" s="30"/>
    </row>
    <row r="35" spans="1:13" ht="19.5" customHeight="1" thickBot="1" x14ac:dyDescent="0.3">
      <c r="A35" s="108"/>
      <c r="B35" s="93" t="s">
        <v>31</v>
      </c>
      <c r="C35" s="94"/>
      <c r="D35" s="94"/>
      <c r="E35" s="94"/>
      <c r="F35" s="115"/>
      <c r="G35" s="116">
        <f>SUM(G32:G34)</f>
        <v>1800000</v>
      </c>
      <c r="H35" s="116">
        <f>SUM(H32:H34)</f>
        <v>0</v>
      </c>
      <c r="I35" s="30"/>
      <c r="J35" s="97"/>
      <c r="K35" s="97"/>
    </row>
    <row r="36" spans="1:13" ht="17.25" customHeight="1" thickBot="1" x14ac:dyDescent="0.3">
      <c r="A36" s="66"/>
      <c r="B36" s="117" t="s">
        <v>32</v>
      </c>
      <c r="C36" s="118"/>
      <c r="D36" s="118"/>
      <c r="E36" s="119"/>
      <c r="F36" s="120"/>
      <c r="G36" s="121">
        <f>G24+G35</f>
        <v>1800000</v>
      </c>
      <c r="H36" s="70">
        <f>H24+H30+H35</f>
        <v>0</v>
      </c>
      <c r="I36" s="30"/>
      <c r="J36" s="97"/>
    </row>
    <row r="37" spans="1:13" ht="15" customHeight="1" x14ac:dyDescent="0.25">
      <c r="A37" s="47"/>
      <c r="B37" s="122" t="s">
        <v>33</v>
      </c>
      <c r="C37" s="123"/>
      <c r="D37" s="123"/>
      <c r="E37" s="123"/>
      <c r="F37" s="124">
        <v>0</v>
      </c>
      <c r="G37" s="125"/>
      <c r="H37" s="126"/>
      <c r="I37" s="30"/>
      <c r="J37" s="97"/>
    </row>
    <row r="38" spans="1:13" ht="15" customHeight="1" thickBot="1" x14ac:dyDescent="0.3">
      <c r="A38" s="127"/>
      <c r="B38" s="128" t="s">
        <v>34</v>
      </c>
      <c r="C38" s="129"/>
      <c r="D38" s="129"/>
      <c r="E38" s="129"/>
      <c r="F38" s="130">
        <f>700000+300000+800000</f>
        <v>1800000</v>
      </c>
      <c r="G38" s="131"/>
      <c r="H38" s="132"/>
      <c r="I38" s="30"/>
      <c r="J38" s="97"/>
    </row>
    <row r="39" spans="1:13" ht="14.25" hidden="1" customHeight="1" x14ac:dyDescent="0.25">
      <c r="A39" s="98"/>
      <c r="B39" s="133" t="s">
        <v>35</v>
      </c>
      <c r="C39" s="134"/>
      <c r="D39" s="134"/>
      <c r="E39" s="134"/>
      <c r="F39" s="134"/>
      <c r="G39" s="134"/>
      <c r="H39" s="135"/>
      <c r="I39" s="30"/>
    </row>
    <row r="40" spans="1:13" ht="15.75" hidden="1" thickBot="1" x14ac:dyDescent="0.3">
      <c r="A40" s="136">
        <v>1</v>
      </c>
      <c r="B40" s="137" t="s">
        <v>36</v>
      </c>
      <c r="C40" s="138">
        <v>42579</v>
      </c>
      <c r="D40" s="139">
        <v>19</v>
      </c>
      <c r="E40" s="140">
        <v>43096</v>
      </c>
      <c r="F40" s="45">
        <v>50000</v>
      </c>
      <c r="G40" s="141">
        <v>50000</v>
      </c>
      <c r="H40" s="46">
        <v>0</v>
      </c>
    </row>
    <row r="41" spans="1:13" ht="15.75" hidden="1" thickBot="1" x14ac:dyDescent="0.3">
      <c r="A41" s="136">
        <v>2</v>
      </c>
      <c r="B41" s="137" t="s">
        <v>36</v>
      </c>
      <c r="C41" s="138">
        <v>42704</v>
      </c>
      <c r="D41" s="139">
        <v>18</v>
      </c>
      <c r="E41" s="140">
        <v>43403</v>
      </c>
      <c r="F41" s="45">
        <v>180000</v>
      </c>
      <c r="G41" s="141">
        <v>180000</v>
      </c>
      <c r="H41" s="46">
        <v>0</v>
      </c>
    </row>
    <row r="42" spans="1:13" ht="15.75" hidden="1" thickBot="1" x14ac:dyDescent="0.3">
      <c r="A42" s="136">
        <v>3</v>
      </c>
      <c r="B42" s="137" t="s">
        <v>36</v>
      </c>
      <c r="C42" s="138">
        <v>42730</v>
      </c>
      <c r="D42" s="139">
        <v>16</v>
      </c>
      <c r="E42" s="140">
        <v>43125</v>
      </c>
      <c r="F42" s="45">
        <v>200000</v>
      </c>
      <c r="G42" s="45">
        <v>200000</v>
      </c>
      <c r="H42" s="46">
        <v>0</v>
      </c>
    </row>
    <row r="43" spans="1:13" ht="15.75" hidden="1" thickBot="1" x14ac:dyDescent="0.3">
      <c r="A43" s="136">
        <v>1</v>
      </c>
      <c r="B43" s="137" t="s">
        <v>36</v>
      </c>
      <c r="C43" s="142">
        <v>43004</v>
      </c>
      <c r="D43" s="143">
        <v>12.74</v>
      </c>
      <c r="E43" s="144">
        <v>43586</v>
      </c>
      <c r="F43" s="145"/>
      <c r="G43" s="45"/>
      <c r="H43" s="46">
        <v>0</v>
      </c>
      <c r="I43" s="146"/>
      <c r="J43" s="97"/>
      <c r="M43" s="97"/>
    </row>
    <row r="44" spans="1:13" ht="15.75" hidden="1" thickBot="1" x14ac:dyDescent="0.3">
      <c r="A44" s="136">
        <v>2</v>
      </c>
      <c r="B44" s="137" t="s">
        <v>36</v>
      </c>
      <c r="C44" s="142">
        <v>43451</v>
      </c>
      <c r="D44" s="143">
        <v>11.2</v>
      </c>
      <c r="E44" s="144">
        <v>44228</v>
      </c>
      <c r="F44" s="145"/>
      <c r="G44" s="45"/>
      <c r="H44" s="46">
        <v>0</v>
      </c>
      <c r="I44" s="146"/>
      <c r="J44" s="97"/>
      <c r="M44" s="97"/>
    </row>
    <row r="45" spans="1:13" ht="15.75" hidden="1" thickBot="1" x14ac:dyDescent="0.3">
      <c r="A45" s="136">
        <v>3</v>
      </c>
      <c r="B45" s="137" t="s">
        <v>36</v>
      </c>
      <c r="C45" s="142">
        <v>43462</v>
      </c>
      <c r="D45" s="143">
        <v>10.44</v>
      </c>
      <c r="E45" s="144">
        <v>44242</v>
      </c>
      <c r="F45" s="145"/>
      <c r="G45" s="147"/>
      <c r="H45" s="148">
        <v>0</v>
      </c>
      <c r="I45" s="146"/>
      <c r="J45" s="97"/>
      <c r="M45" s="97"/>
    </row>
    <row r="46" spans="1:13" ht="15.75" hidden="1" customHeight="1" thickBot="1" x14ac:dyDescent="0.3">
      <c r="A46" s="66"/>
      <c r="B46" s="149" t="s">
        <v>32</v>
      </c>
      <c r="C46" s="150"/>
      <c r="D46" s="151"/>
      <c r="E46" s="152"/>
      <c r="F46" s="120"/>
      <c r="G46" s="153"/>
      <c r="H46" s="154">
        <f>SUM(H40:H45)</f>
        <v>0</v>
      </c>
      <c r="I46" s="30"/>
      <c r="J46" s="97"/>
      <c r="K46" s="97"/>
      <c r="L46" s="146"/>
    </row>
    <row r="47" spans="1:13" s="2" customFormat="1" ht="13.5" hidden="1" customHeight="1" x14ac:dyDescent="0.25">
      <c r="A47" s="47"/>
      <c r="B47" s="155" t="s">
        <v>37</v>
      </c>
      <c r="C47" s="155"/>
      <c r="D47" s="155"/>
      <c r="E47" s="155"/>
      <c r="F47" s="124">
        <v>0</v>
      </c>
      <c r="G47" s="125"/>
      <c r="H47" s="126"/>
      <c r="I47" s="30"/>
      <c r="J47" s="30"/>
      <c r="L47" s="30"/>
    </row>
    <row r="48" spans="1:13" ht="12" hidden="1" customHeight="1" x14ac:dyDescent="0.25">
      <c r="A48" s="31"/>
      <c r="B48" s="156" t="s">
        <v>38</v>
      </c>
      <c r="C48" s="156"/>
      <c r="D48" s="156"/>
      <c r="E48" s="156"/>
      <c r="F48" s="157"/>
      <c r="G48" s="158"/>
      <c r="H48" s="159"/>
    </row>
    <row r="49" spans="1:13" ht="14.25" hidden="1" customHeight="1" x14ac:dyDescent="0.25">
      <c r="A49" s="31"/>
      <c r="B49" s="160" t="s">
        <v>39</v>
      </c>
      <c r="C49" s="160"/>
      <c r="D49" s="160"/>
      <c r="E49" s="160"/>
      <c r="F49" s="157">
        <v>0</v>
      </c>
      <c r="G49" s="161"/>
      <c r="H49" s="159"/>
      <c r="I49" s="30"/>
      <c r="J49" s="97"/>
      <c r="K49" s="97"/>
      <c r="L49" s="97"/>
    </row>
    <row r="50" spans="1:13" ht="13.5" hidden="1" customHeight="1" x14ac:dyDescent="0.25">
      <c r="A50" s="31"/>
      <c r="B50" s="160" t="s">
        <v>40</v>
      </c>
      <c r="C50" s="160"/>
      <c r="D50" s="160"/>
      <c r="E50" s="160"/>
      <c r="F50" s="162">
        <v>0</v>
      </c>
      <c r="G50" s="163"/>
      <c r="H50" s="164"/>
      <c r="I50" s="30"/>
      <c r="J50" s="97"/>
      <c r="K50" s="97"/>
      <c r="L50" s="97"/>
    </row>
    <row r="51" spans="1:13" s="167" customFormat="1" ht="15" hidden="1" customHeight="1" x14ac:dyDescent="0.25">
      <c r="A51" s="31"/>
      <c r="B51" s="160" t="s">
        <v>41</v>
      </c>
      <c r="C51" s="160"/>
      <c r="D51" s="160"/>
      <c r="E51" s="160"/>
      <c r="F51" s="162">
        <v>0</v>
      </c>
      <c r="G51" s="163"/>
      <c r="H51" s="164"/>
      <c r="I51" s="165"/>
      <c r="J51" s="166"/>
    </row>
    <row r="52" spans="1:13" s="167" customFormat="1" ht="13.5" hidden="1" customHeight="1" thickBot="1" x14ac:dyDescent="0.3">
      <c r="A52" s="127"/>
      <c r="B52" s="160" t="s">
        <v>39</v>
      </c>
      <c r="C52" s="160"/>
      <c r="D52" s="160"/>
      <c r="E52" s="160"/>
      <c r="F52" s="162">
        <v>0</v>
      </c>
      <c r="G52" s="163"/>
      <c r="H52" s="164"/>
      <c r="I52" s="165"/>
      <c r="J52" s="166"/>
    </row>
    <row r="53" spans="1:13" s="167" customFormat="1" ht="65.25" hidden="1" customHeight="1" thickBot="1" x14ac:dyDescent="0.3">
      <c r="A53" s="168" t="s">
        <v>42</v>
      </c>
      <c r="B53" s="169" t="s">
        <v>8</v>
      </c>
      <c r="C53" s="169" t="s">
        <v>43</v>
      </c>
      <c r="D53" s="169" t="s">
        <v>10</v>
      </c>
      <c r="E53" s="170" t="s">
        <v>11</v>
      </c>
      <c r="F53" s="169" t="s">
        <v>44</v>
      </c>
      <c r="G53" s="169" t="s">
        <v>45</v>
      </c>
      <c r="H53" s="14" t="s">
        <v>46</v>
      </c>
      <c r="I53" s="171"/>
    </row>
    <row r="54" spans="1:13" s="167" customFormat="1" ht="26.25" customHeight="1" thickBot="1" x14ac:dyDescent="0.3">
      <c r="A54" s="15" t="s">
        <v>47</v>
      </c>
      <c r="B54" s="16"/>
      <c r="C54" s="16"/>
      <c r="D54" s="16"/>
      <c r="E54" s="16"/>
      <c r="F54" s="16"/>
      <c r="G54" s="16"/>
      <c r="H54" s="17"/>
      <c r="I54" s="171"/>
    </row>
    <row r="55" spans="1:13" s="167" customFormat="1" ht="15.75" customHeight="1" thickBot="1" x14ac:dyDescent="0.3">
      <c r="A55" s="66"/>
      <c r="B55" s="172" t="s">
        <v>48</v>
      </c>
      <c r="C55" s="173"/>
      <c r="D55" s="173"/>
      <c r="E55" s="173"/>
      <c r="F55" s="173"/>
      <c r="G55" s="173"/>
      <c r="H55" s="174"/>
      <c r="I55" s="165"/>
      <c r="J55" s="166"/>
      <c r="K55" s="166"/>
    </row>
    <row r="56" spans="1:13" s="167" customFormat="1" ht="79.5" customHeight="1" x14ac:dyDescent="0.25">
      <c r="A56" s="175">
        <v>1</v>
      </c>
      <c r="B56" s="176" t="s">
        <v>49</v>
      </c>
      <c r="C56" s="177" t="s">
        <v>50</v>
      </c>
      <c r="D56" s="178">
        <v>0.1</v>
      </c>
      <c r="E56" s="179">
        <v>47452</v>
      </c>
      <c r="F56" s="180">
        <v>834881.66241999995</v>
      </c>
      <c r="G56" s="181">
        <v>394308.26241999993</v>
      </c>
      <c r="H56" s="182">
        <v>0</v>
      </c>
      <c r="I56" s="165"/>
      <c r="J56" s="166"/>
    </row>
    <row r="57" spans="1:13" s="167" customFormat="1" ht="30.75" customHeight="1" x14ac:dyDescent="0.25">
      <c r="A57" s="103">
        <v>2</v>
      </c>
      <c r="B57" s="32" t="s">
        <v>51</v>
      </c>
      <c r="C57" s="183">
        <v>44739</v>
      </c>
      <c r="D57" s="184">
        <v>0.1</v>
      </c>
      <c r="E57" s="185">
        <v>46565</v>
      </c>
      <c r="F57" s="180">
        <v>1500000</v>
      </c>
      <c r="G57" s="181">
        <v>1500000</v>
      </c>
      <c r="H57" s="186">
        <v>0</v>
      </c>
      <c r="I57" s="165"/>
    </row>
    <row r="58" spans="1:13" s="167" customFormat="1" ht="30.75" customHeight="1" x14ac:dyDescent="0.25">
      <c r="A58" s="103">
        <v>3</v>
      </c>
      <c r="B58" s="32" t="s">
        <v>52</v>
      </c>
      <c r="C58" s="183">
        <v>45598</v>
      </c>
      <c r="D58" s="184">
        <v>0.1</v>
      </c>
      <c r="E58" s="185">
        <v>45835</v>
      </c>
      <c r="F58" s="180">
        <v>61000</v>
      </c>
      <c r="G58" s="181">
        <v>61000</v>
      </c>
      <c r="H58" s="186">
        <v>0</v>
      </c>
      <c r="I58" s="165"/>
    </row>
    <row r="59" spans="1:13" s="167" customFormat="1" ht="99" customHeight="1" thickBot="1" x14ac:dyDescent="0.3">
      <c r="A59" s="108">
        <v>4</v>
      </c>
      <c r="B59" s="187" t="s">
        <v>53</v>
      </c>
      <c r="C59" s="188">
        <v>45807</v>
      </c>
      <c r="D59" s="189">
        <v>0.1</v>
      </c>
      <c r="E59" s="190">
        <v>49643</v>
      </c>
      <c r="F59" s="191">
        <v>1955308</v>
      </c>
      <c r="G59" s="192">
        <v>0</v>
      </c>
      <c r="H59" s="193">
        <v>1955308</v>
      </c>
      <c r="I59" s="165"/>
    </row>
    <row r="60" spans="1:13" s="167" customFormat="1" ht="20.25" customHeight="1" thickBot="1" x14ac:dyDescent="0.3">
      <c r="A60" s="194"/>
      <c r="B60" s="195" t="s">
        <v>54</v>
      </c>
      <c r="C60" s="196"/>
      <c r="D60" s="196"/>
      <c r="E60" s="196"/>
      <c r="F60" s="197"/>
      <c r="G60" s="198">
        <f>SUM(G56:G59)</f>
        <v>1955308.26242</v>
      </c>
      <c r="H60" s="199">
        <f>SUM(H56:H59)</f>
        <v>1955308</v>
      </c>
      <c r="I60" s="30"/>
    </row>
    <row r="61" spans="1:13" s="167" customFormat="1" ht="16.5" customHeight="1" thickBot="1" x14ac:dyDescent="0.3">
      <c r="A61" s="66"/>
      <c r="B61" s="172" t="s">
        <v>55</v>
      </c>
      <c r="C61" s="173"/>
      <c r="D61" s="173"/>
      <c r="E61" s="173"/>
      <c r="F61" s="173"/>
      <c r="G61" s="173"/>
      <c r="H61" s="174"/>
      <c r="I61" s="171"/>
      <c r="M61" s="166"/>
    </row>
    <row r="62" spans="1:13" s="167" customFormat="1" ht="33" customHeight="1" thickBot="1" x14ac:dyDescent="0.3">
      <c r="A62" s="175">
        <v>1</v>
      </c>
      <c r="B62" s="200" t="s">
        <v>56</v>
      </c>
      <c r="C62" s="201">
        <v>45714</v>
      </c>
      <c r="D62" s="202">
        <v>0.1</v>
      </c>
      <c r="E62" s="201">
        <v>45869</v>
      </c>
      <c r="F62" s="203">
        <v>2300000</v>
      </c>
      <c r="G62" s="203">
        <v>0</v>
      </c>
      <c r="H62" s="204">
        <f>F62</f>
        <v>2300000</v>
      </c>
      <c r="I62" s="171"/>
    </row>
    <row r="63" spans="1:13" s="167" customFormat="1" ht="33" hidden="1" customHeight="1" x14ac:dyDescent="0.25">
      <c r="A63" s="175">
        <v>2</v>
      </c>
      <c r="B63" s="200" t="s">
        <v>57</v>
      </c>
      <c r="C63" s="205">
        <v>45371</v>
      </c>
      <c r="D63" s="206">
        <v>0.1</v>
      </c>
      <c r="E63" s="205">
        <v>45621</v>
      </c>
      <c r="F63" s="207">
        <v>0</v>
      </c>
      <c r="G63" s="207">
        <v>0</v>
      </c>
      <c r="H63" s="208">
        <v>0</v>
      </c>
      <c r="I63" s="171"/>
    </row>
    <row r="64" spans="1:13" s="167" customFormat="1" ht="16.5" hidden="1" customHeight="1" x14ac:dyDescent="0.25">
      <c r="A64" s="175">
        <v>3</v>
      </c>
      <c r="B64" s="200"/>
      <c r="C64" s="209"/>
      <c r="D64" s="210">
        <v>0.1</v>
      </c>
      <c r="E64" s="209"/>
      <c r="F64" s="211">
        <v>0</v>
      </c>
      <c r="G64" s="211">
        <v>0</v>
      </c>
      <c r="H64" s="212">
        <v>0</v>
      </c>
      <c r="I64" s="171"/>
    </row>
    <row r="65" spans="1:10" s="167" customFormat="1" ht="15" hidden="1" customHeight="1" thickBot="1" x14ac:dyDescent="0.3">
      <c r="A65" s="175">
        <v>4</v>
      </c>
      <c r="B65" s="213"/>
      <c r="C65" s="209"/>
      <c r="D65" s="210"/>
      <c r="E65" s="209"/>
      <c r="F65" s="211"/>
      <c r="G65" s="211">
        <v>0</v>
      </c>
      <c r="H65" s="212"/>
      <c r="I65" s="171"/>
    </row>
    <row r="66" spans="1:10" s="167" customFormat="1" ht="18.75" customHeight="1" thickBot="1" x14ac:dyDescent="0.3">
      <c r="A66" s="214"/>
      <c r="B66" s="215" t="s">
        <v>58</v>
      </c>
      <c r="C66" s="216"/>
      <c r="D66" s="216"/>
      <c r="E66" s="216"/>
      <c r="F66" s="217"/>
      <c r="G66" s="218">
        <v>0</v>
      </c>
      <c r="H66" s="219">
        <f>H62+H63+H64+H65</f>
        <v>2300000</v>
      </c>
      <c r="I66" s="171"/>
    </row>
    <row r="67" spans="1:10" s="167" customFormat="1" ht="19.5" customHeight="1" thickBot="1" x14ac:dyDescent="0.3">
      <c r="A67" s="214"/>
      <c r="B67" s="220" t="s">
        <v>32</v>
      </c>
      <c r="C67" s="220"/>
      <c r="D67" s="220"/>
      <c r="E67" s="221"/>
      <c r="F67" s="222"/>
      <c r="G67" s="223">
        <f>G60+G66</f>
        <v>1955308.26242</v>
      </c>
      <c r="H67" s="223">
        <f>H60+H66</f>
        <v>4255308</v>
      </c>
      <c r="I67" s="165"/>
      <c r="J67" s="166"/>
    </row>
    <row r="68" spans="1:10" s="167" customFormat="1" ht="16.5" customHeight="1" x14ac:dyDescent="0.25">
      <c r="A68" s="224"/>
      <c r="B68" s="225" t="s">
        <v>59</v>
      </c>
      <c r="C68" s="226"/>
      <c r="D68" s="226"/>
      <c r="E68" s="226"/>
      <c r="F68" s="227">
        <f>F62</f>
        <v>2300000</v>
      </c>
      <c r="G68" s="228"/>
      <c r="H68" s="229"/>
      <c r="I68" s="165"/>
      <c r="J68" s="166"/>
    </row>
    <row r="69" spans="1:10" s="167" customFormat="1" ht="15.75" customHeight="1" x14ac:dyDescent="0.25">
      <c r="A69" s="230"/>
      <c r="B69" s="231" t="s">
        <v>60</v>
      </c>
      <c r="C69" s="231"/>
      <c r="D69" s="231"/>
      <c r="E69" s="232"/>
      <c r="F69" s="233">
        <v>0</v>
      </c>
      <c r="G69" s="234"/>
      <c r="H69" s="235"/>
      <c r="I69" s="165"/>
    </row>
    <row r="70" spans="1:10" s="167" customFormat="1" x14ac:dyDescent="0.25">
      <c r="A70" s="230"/>
      <c r="B70" s="232" t="s">
        <v>61</v>
      </c>
      <c r="C70" s="236"/>
      <c r="D70" s="236"/>
      <c r="E70" s="236"/>
      <c r="F70" s="233">
        <v>0</v>
      </c>
      <c r="G70" s="234"/>
      <c r="H70" s="235"/>
      <c r="I70" s="165"/>
      <c r="J70" s="166"/>
    </row>
    <row r="71" spans="1:10" s="167" customFormat="1" ht="15" customHeight="1" x14ac:dyDescent="0.25">
      <c r="A71" s="230"/>
      <c r="B71" s="232" t="s">
        <v>62</v>
      </c>
      <c r="C71" s="236"/>
      <c r="D71" s="236"/>
      <c r="E71" s="236"/>
      <c r="F71" s="233">
        <f>F72+F73+F75+F74</f>
        <v>2361000</v>
      </c>
      <c r="G71" s="234"/>
      <c r="H71" s="235"/>
      <c r="I71" s="171"/>
    </row>
    <row r="72" spans="1:10" s="167" customFormat="1" ht="14.25" customHeight="1" x14ac:dyDescent="0.25">
      <c r="A72" s="230"/>
      <c r="B72" s="232" t="s">
        <v>63</v>
      </c>
      <c r="C72" s="236"/>
      <c r="D72" s="236"/>
      <c r="E72" s="236"/>
      <c r="F72" s="233">
        <f>H56</f>
        <v>0</v>
      </c>
      <c r="G72" s="237"/>
      <c r="H72" s="235"/>
      <c r="I72" s="171"/>
    </row>
    <row r="73" spans="1:10" ht="14.25" customHeight="1" x14ac:dyDescent="0.25">
      <c r="A73" s="230"/>
      <c r="B73" s="232" t="s">
        <v>64</v>
      </c>
      <c r="C73" s="236"/>
      <c r="D73" s="236"/>
      <c r="E73" s="236"/>
      <c r="F73" s="233">
        <f>H57</f>
        <v>0</v>
      </c>
      <c r="G73" s="234"/>
      <c r="H73" s="235"/>
    </row>
    <row r="74" spans="1:10" ht="14.25" customHeight="1" x14ac:dyDescent="0.25">
      <c r="A74" s="238"/>
      <c r="B74" s="232" t="s">
        <v>65</v>
      </c>
      <c r="C74" s="236"/>
      <c r="D74" s="236"/>
      <c r="E74" s="236"/>
      <c r="F74" s="233">
        <v>61000</v>
      </c>
      <c r="G74" s="239"/>
      <c r="H74" s="240"/>
    </row>
    <row r="75" spans="1:10" ht="13.5" customHeight="1" thickBot="1" x14ac:dyDescent="0.3">
      <c r="A75" s="238"/>
      <c r="B75" s="241" t="s">
        <v>66</v>
      </c>
      <c r="C75" s="242"/>
      <c r="D75" s="242"/>
      <c r="E75" s="242"/>
      <c r="F75" s="243">
        <f>H66</f>
        <v>2300000</v>
      </c>
      <c r="G75" s="239"/>
      <c r="H75" s="240"/>
    </row>
    <row r="76" spans="1:10" ht="18.75" customHeight="1" thickBot="1" x14ac:dyDescent="0.3">
      <c r="A76" s="244" t="s">
        <v>67</v>
      </c>
      <c r="B76" s="245"/>
      <c r="C76" s="245"/>
      <c r="D76" s="245"/>
      <c r="E76" s="245"/>
      <c r="F76" s="246"/>
      <c r="G76" s="247">
        <f>G36+G67</f>
        <v>3755308.26242</v>
      </c>
      <c r="H76" s="248">
        <f>H36+H67</f>
        <v>4255308</v>
      </c>
      <c r="I76" s="249"/>
      <c r="J76" s="250"/>
    </row>
    <row r="77" spans="1:10" s="2" customFormat="1" ht="46.5" customHeight="1" x14ac:dyDescent="0.3">
      <c r="A77" s="251"/>
      <c r="B77" s="251"/>
      <c r="C77" s="252"/>
      <c r="D77" s="251"/>
      <c r="E77" s="251"/>
      <c r="F77" s="251"/>
      <c r="G77" s="253"/>
      <c r="H77" s="253"/>
      <c r="I77" s="249"/>
    </row>
    <row r="78" spans="1:10" s="2" customFormat="1" ht="16.5" customHeight="1" x14ac:dyDescent="0.3">
      <c r="A78" s="254" t="s">
        <v>68</v>
      </c>
      <c r="B78" s="254"/>
      <c r="C78" s="255"/>
      <c r="D78" s="256"/>
      <c r="E78" s="256"/>
      <c r="F78" s="256"/>
      <c r="G78" s="257"/>
      <c r="H78" s="258"/>
    </row>
    <row r="79" spans="1:10" s="2" customFormat="1" ht="19.5" customHeight="1" x14ac:dyDescent="0.3">
      <c r="A79" s="259" t="s">
        <v>69</v>
      </c>
      <c r="B79" s="259"/>
      <c r="C79" s="259"/>
      <c r="D79" s="259"/>
      <c r="E79" s="259"/>
      <c r="F79" s="260" t="s">
        <v>70</v>
      </c>
      <c r="G79" s="260"/>
      <c r="H79" s="260"/>
      <c r="I79" s="30"/>
    </row>
    <row r="80" spans="1:10" s="2" customFormat="1" ht="18.75" x14ac:dyDescent="0.3">
      <c r="A80" s="261"/>
      <c r="B80" s="261"/>
      <c r="C80" s="259"/>
      <c r="D80" s="259"/>
      <c r="E80" s="259"/>
      <c r="F80" s="260"/>
      <c r="G80" s="260"/>
      <c r="H80" s="260"/>
      <c r="I80" s="30"/>
    </row>
    <row r="81" spans="1:8" s="2" customFormat="1" x14ac:dyDescent="0.25">
      <c r="A81" s="262"/>
      <c r="B81"/>
      <c r="C81"/>
      <c r="D81"/>
      <c r="E81"/>
      <c r="F81"/>
      <c r="G81"/>
      <c r="H81" s="258"/>
    </row>
    <row r="82" spans="1:8" s="2" customFormat="1" x14ac:dyDescent="0.25">
      <c r="A82" s="263"/>
      <c r="B82"/>
      <c r="C82"/>
      <c r="D82"/>
      <c r="E82" s="264"/>
      <c r="F82"/>
      <c r="G82" s="264"/>
      <c r="H82" s="258"/>
    </row>
  </sheetData>
  <mergeCells count="40">
    <mergeCell ref="G77:H77"/>
    <mergeCell ref="F79:H79"/>
    <mergeCell ref="A80:B80"/>
    <mergeCell ref="F80:H80"/>
    <mergeCell ref="B71:E71"/>
    <mergeCell ref="B72:E72"/>
    <mergeCell ref="B73:E73"/>
    <mergeCell ref="B74:E74"/>
    <mergeCell ref="B75:E75"/>
    <mergeCell ref="A76:F76"/>
    <mergeCell ref="B61:H61"/>
    <mergeCell ref="B66:F66"/>
    <mergeCell ref="B67:E67"/>
    <mergeCell ref="B68:E68"/>
    <mergeCell ref="B69:E69"/>
    <mergeCell ref="B70:E70"/>
    <mergeCell ref="B50:E50"/>
    <mergeCell ref="B51:E51"/>
    <mergeCell ref="B52:E52"/>
    <mergeCell ref="A54:H54"/>
    <mergeCell ref="B55:H55"/>
    <mergeCell ref="B60:F60"/>
    <mergeCell ref="B37:E37"/>
    <mergeCell ref="B38:E38"/>
    <mergeCell ref="B39:H39"/>
    <mergeCell ref="B47:E47"/>
    <mergeCell ref="B48:E48"/>
    <mergeCell ref="B49:E49"/>
    <mergeCell ref="A14:H14"/>
    <mergeCell ref="B15:H15"/>
    <mergeCell ref="B24:F24"/>
    <mergeCell ref="B30:F30"/>
    <mergeCell ref="B35:F35"/>
    <mergeCell ref="B36:E36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01.06.2025</vt:lpstr>
      <vt:lpstr>'01.06.2025'!Область_печати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2025-06-03T08:20:19Z</dcterms:created>
  <dcterms:modified xsi:type="dcterms:W3CDTF">2025-06-03T08:20:36Z</dcterms:modified>
</cp:coreProperties>
</file>