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12060" tabRatio="694" activeTab="2"/>
  </bookViews>
  <sheets>
    <sheet name="табл1" sheetId="54" r:id="rId1"/>
    <sheet name="табл2" sheetId="56" r:id="rId2"/>
    <sheet name="табл3" sheetId="53" r:id="rId3"/>
  </sheets>
  <definedNames>
    <definedName name="_xlnm.Print_Titles" localSheetId="0">табл1!$3:$5</definedName>
    <definedName name="_xlnm.Print_Titles" localSheetId="1">табл2!$5:$8</definedName>
    <definedName name="_xlnm.Print_Titles" localSheetId="2">табл3!$7:$9</definedName>
    <definedName name="_xlnm.Print_Area" localSheetId="0">табл1!$A$1:$S$47</definedName>
    <definedName name="_xlnm.Print_Area" localSheetId="1">табл2!$A$1:$J$76</definedName>
  </definedNames>
  <calcPr calcId="125725"/>
</workbook>
</file>

<file path=xl/calcChain.xml><?xml version="1.0" encoding="utf-8"?>
<calcChain xmlns="http://schemas.openxmlformats.org/spreadsheetml/2006/main">
  <c r="I13" i="56"/>
  <c r="L14" i="54"/>
  <c r="L15"/>
  <c r="K14"/>
  <c r="E10" i="56"/>
  <c r="E13"/>
  <c r="F16"/>
  <c r="F19"/>
  <c r="F22"/>
  <c r="E22"/>
  <c r="F33"/>
  <c r="E33"/>
  <c r="F36"/>
  <c r="E39"/>
  <c r="F39" s="1"/>
  <c r="F42"/>
  <c r="G20" i="53"/>
  <c r="J36" i="56"/>
  <c r="I36"/>
  <c r="I33"/>
  <c r="D10"/>
  <c r="D22"/>
  <c r="D9" i="54"/>
  <c r="D6" s="1"/>
  <c r="K32"/>
  <c r="D29"/>
  <c r="K30"/>
  <c r="K26"/>
  <c r="L30" l="1"/>
  <c r="P34" l="1"/>
  <c r="P31"/>
  <c r="H29"/>
  <c r="K29" l="1"/>
  <c r="L29"/>
  <c r="I42" i="56"/>
  <c r="I19"/>
  <c r="G16" i="53" l="1"/>
  <c r="G19"/>
  <c r="R9" i="54" l="1"/>
  <c r="O29"/>
  <c r="L32"/>
  <c r="K34"/>
  <c r="K31"/>
  <c r="K28" s="1"/>
  <c r="R34" l="1"/>
  <c r="R31"/>
  <c r="H34"/>
  <c r="G32"/>
  <c r="G35"/>
  <c r="G12"/>
  <c r="R28" l="1"/>
  <c r="K12"/>
  <c r="J19" i="56" l="1"/>
  <c r="L11" i="54" l="1"/>
  <c r="L12"/>
  <c r="Q29" l="1"/>
  <c r="H9" l="1"/>
  <c r="K9" s="1"/>
  <c r="K22"/>
  <c r="L22"/>
  <c r="G22"/>
  <c r="L9" l="1"/>
  <c r="P29"/>
  <c r="L23"/>
  <c r="K21"/>
  <c r="L21"/>
  <c r="G21"/>
  <c r="H28" l="1"/>
  <c r="D34" l="1"/>
  <c r="G34" s="1"/>
  <c r="P28" l="1"/>
  <c r="P6" s="1"/>
  <c r="O34"/>
  <c r="O31"/>
  <c r="O28" l="1"/>
  <c r="O6" s="1"/>
  <c r="K25"/>
  <c r="K24"/>
  <c r="K23"/>
  <c r="K20"/>
  <c r="K19"/>
  <c r="K18"/>
  <c r="K17" l="1"/>
  <c r="K16"/>
  <c r="K15"/>
  <c r="K13"/>
  <c r="L26" l="1"/>
  <c r="L25"/>
  <c r="L24"/>
  <c r="L20"/>
  <c r="L19"/>
  <c r="L18"/>
  <c r="L16"/>
  <c r="L13"/>
  <c r="G30"/>
  <c r="G26"/>
  <c r="G25"/>
  <c r="G24"/>
  <c r="G23"/>
  <c r="G20"/>
  <c r="G19"/>
  <c r="G18"/>
  <c r="G16"/>
  <c r="G15"/>
  <c r="G13"/>
  <c r="G29"/>
  <c r="D31"/>
  <c r="G31" l="1"/>
  <c r="D28"/>
  <c r="L28" s="1"/>
  <c r="G28"/>
  <c r="L31"/>
  <c r="G9" l="1"/>
  <c r="H6"/>
  <c r="L6" l="1"/>
  <c r="G6"/>
  <c r="K6"/>
  <c r="F25" i="56"/>
  <c r="D16" l="1"/>
  <c r="E44"/>
  <c r="D33"/>
  <c r="D39"/>
  <c r="I25" l="1"/>
  <c r="H13"/>
  <c r="F13" l="1"/>
  <c r="F10" l="1"/>
  <c r="J42"/>
  <c r="I16" l="1"/>
  <c r="E16"/>
  <c r="M36" i="54" l="1"/>
  <c r="H39" i="56" l="1"/>
  <c r="E25" l="1"/>
  <c r="J25" s="1"/>
  <c r="J13" l="1"/>
  <c r="N36" i="54" l="1"/>
  <c r="I36" l="1"/>
  <c r="J39" i="56"/>
  <c r="I39"/>
  <c r="G25"/>
  <c r="G13" s="1"/>
  <c r="G10" s="1"/>
  <c r="H22"/>
  <c r="H44"/>
  <c r="G44"/>
  <c r="G39"/>
  <c r="J33"/>
  <c r="H33"/>
  <c r="G33"/>
  <c r="G16"/>
  <c r="J22" l="1"/>
  <c r="I22"/>
  <c r="G22"/>
  <c r="H36" i="54" l="1"/>
  <c r="J36" s="1"/>
  <c r="J16" i="56"/>
  <c r="H16"/>
  <c r="I10" l="1"/>
  <c r="J10"/>
  <c r="H10"/>
</calcChain>
</file>

<file path=xl/sharedStrings.xml><?xml version="1.0" encoding="utf-8"?>
<sst xmlns="http://schemas.openxmlformats.org/spreadsheetml/2006/main" count="469" uniqueCount="151">
  <si>
    <t>в том числе:</t>
  </si>
  <si>
    <t>и т.д.</t>
  </si>
  <si>
    <t>№ п/п</t>
  </si>
  <si>
    <t>1</t>
  </si>
  <si>
    <t>2</t>
  </si>
  <si>
    <t>Наименование показателя (индикатора)</t>
  </si>
  <si>
    <t>Ед. измерения</t>
  </si>
  <si>
    <t>…..</t>
  </si>
  <si>
    <t>Статус</t>
  </si>
  <si>
    <t>федеральный бюджет</t>
  </si>
  <si>
    <t>областной бюджет</t>
  </si>
  <si>
    <t>всего, в том числе:</t>
  </si>
  <si>
    <t>отчетный год</t>
  </si>
  <si>
    <t>план</t>
  </si>
  <si>
    <t>факт</t>
  </si>
  <si>
    <t xml:space="preserve">запланированные </t>
  </si>
  <si>
    <t>достигнутые</t>
  </si>
  <si>
    <t>Источники ресурсного обеспечения</t>
  </si>
  <si>
    <t>Обоснование отклонений значений показателя (индикатора) на конец отчетного года (при наличии)</t>
  </si>
  <si>
    <t xml:space="preserve">федеральный бюджет </t>
  </si>
  <si>
    <t>……</t>
  </si>
  <si>
    <t xml:space="preserve">Результаты реализации мероприятий </t>
  </si>
  <si>
    <t>Основное мероприятие 2</t>
  </si>
  <si>
    <t>Наименование подпрограммы,  основного мероприятия, мероприятия</t>
  </si>
  <si>
    <t>Исполнитель 2</t>
  </si>
  <si>
    <t xml:space="preserve">ПОДПРОГРАММА 2 </t>
  </si>
  <si>
    <t>Муниципальная программа</t>
  </si>
  <si>
    <t>внебюджетные источники</t>
  </si>
  <si>
    <t>Подпрограмма "Обеспечение реализации    муниципальной программы"</t>
  </si>
  <si>
    <t>бюджет городского округа</t>
  </si>
  <si>
    <t>Мероприятие 1.2</t>
  </si>
  <si>
    <t>Мероприятие 2.1</t>
  </si>
  <si>
    <t>Мероприятие 2.2</t>
  </si>
  <si>
    <t>Основное мероприятие 1</t>
  </si>
  <si>
    <t>Значения показателей (индикаторов) муниципальной программы, подпрограммы муниципальной программы, основного мероприятия муниципальной программы</t>
  </si>
  <si>
    <t>уровень достижения показателя (индикатора), %</t>
  </si>
  <si>
    <t xml:space="preserve">предусмотрено муниципальной программой, 
тыс. руб. </t>
  </si>
  <si>
    <t>выполнено, 
%</t>
  </si>
  <si>
    <r>
      <t xml:space="preserve">год, предшествующий отчетному </t>
    </r>
    <r>
      <rPr>
        <vertAlign val="superscript"/>
        <sz val="12"/>
        <rFont val="Times New Roman"/>
        <family val="1"/>
        <charset val="204"/>
      </rPr>
      <t>1</t>
    </r>
  </si>
  <si>
    <t>Исполнитель</t>
  </si>
  <si>
    <t>Телефон</t>
  </si>
  <si>
    <t>Заключение контрактов</t>
  </si>
  <si>
    <t xml:space="preserve">профинанси-ровано, 
тыс. руб. </t>
  </si>
  <si>
    <t>план на  отчетный год, тыс. рублей</t>
  </si>
  <si>
    <t>Наименование муниципальной программы, подпрограммы муниципальной программы, основного мероприятия муниципальной программы</t>
  </si>
  <si>
    <t>заключено, 
тыс. рублей</t>
  </si>
  <si>
    <t>Таблица № 2</t>
  </si>
  <si>
    <t>Таблица № 3</t>
  </si>
  <si>
    <r>
      <t>Расходы за отчетный период</t>
    </r>
    <r>
      <rPr>
        <vertAlign val="superscript"/>
        <sz val="12"/>
        <rFont val="Times New Roman"/>
        <family val="1"/>
        <charset val="204"/>
      </rPr>
      <t>1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</si>
  <si>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в графе приводится фактическое значение показателя или индикатора за год, предшествующий отчетному.</t>
    </r>
  </si>
  <si>
    <t>выполнено (гр.8/гр.4), 
(%)</t>
  </si>
  <si>
    <t>выполнено (гр.8/гр.5), 
(%)</t>
  </si>
  <si>
    <t xml:space="preserve">всего
</t>
  </si>
  <si>
    <t xml:space="preserve">плановые внебюджетные ассигнования </t>
  </si>
  <si>
    <t xml:space="preserve">уточненные плановые бюджетные ассигнования </t>
  </si>
  <si>
    <t>Таблица № 1</t>
  </si>
  <si>
    <t>Показатель (индикатор) 1.1.</t>
  </si>
  <si>
    <t xml:space="preserve">Показатель (индикатор) 2.1. </t>
  </si>
  <si>
    <t>Показатель (индикатор) 2.2</t>
  </si>
  <si>
    <t>Показатель (индикатор) 2.2.</t>
  </si>
  <si>
    <t>Муниципальная программа  городского округа город Воронеж "Защита от чрезвычайных ситуаций"</t>
  </si>
  <si>
    <t>Содержание и обеспечение  деятельности МКУ "Управление по делам ГО ЧС г.Воронежа"</t>
  </si>
  <si>
    <t>Обеспечение жизнедеятельности управления в т.ч.</t>
  </si>
  <si>
    <t>заработная плата</t>
  </si>
  <si>
    <t>пособия</t>
  </si>
  <si>
    <t>начисления на ФОТ</t>
  </si>
  <si>
    <t>услуги связи</t>
  </si>
  <si>
    <t>транспортные услуги</t>
  </si>
  <si>
    <t>коммунальные услуги</t>
  </si>
  <si>
    <t>услуги по содержанию и ремонту спец.транспорта и др.имущества</t>
  </si>
  <si>
    <t>программное обеспечение, обучение и страхование спасателей, противопожарные мероприятия и проведение мероприятий по ОБЖ</t>
  </si>
  <si>
    <t>налог на землю и имущество</t>
  </si>
  <si>
    <t>закупка спец.оборудования для обеспечения спасательных отрядов для предотвращения и защиты населения от ЧС</t>
  </si>
  <si>
    <t>обеспечение спасательных отрядов обмундированием, питанием. ГСМ для оперативных автомобилей и водного транспорта</t>
  </si>
  <si>
    <t>Основное  мероприятие 2</t>
  </si>
  <si>
    <t>Мероприятия в сфере защиты населения от чрезвычайных ситуаций и пожаров</t>
  </si>
  <si>
    <t>0</t>
  </si>
  <si>
    <t>Мероприятие 2.3</t>
  </si>
  <si>
    <t>Муниципальная программа "Защита от чрезвычайных ситуаций"</t>
  </si>
  <si>
    <t>Оборудование системы оповещения</t>
  </si>
  <si>
    <t>Обслуживание местной автоматизированной системы оповещения</t>
  </si>
  <si>
    <t>Борисова Л.Н.</t>
  </si>
  <si>
    <t>222-33-01</t>
  </si>
  <si>
    <t>МУНИЦИПАЛЬНАЯ ПРОГРАММА городского округа город Воронеж "Защита от чрезвычайных ситуаций"</t>
  </si>
  <si>
    <t xml:space="preserve">Время реагирования на чрезвычайные ситуации                     </t>
  </si>
  <si>
    <t>минут</t>
  </si>
  <si>
    <t>Исполнитель:                Борисова Л.Н.</t>
  </si>
  <si>
    <t>Телефон 222-33-01</t>
  </si>
  <si>
    <t>выплата з/п</t>
  </si>
  <si>
    <t>выплата пособий</t>
  </si>
  <si>
    <t>оплата коммунальных услуг</t>
  </si>
  <si>
    <t>Обеспечение мероприятий в сфере защиты населения от чрезвычайных ситуаций и пожаров</t>
  </si>
  <si>
    <t>оплачены взносы в ФСС , ПФР, ФФОМС</t>
  </si>
  <si>
    <t>госпошлина, плата за негативное воздействие на окр.среду</t>
  </si>
  <si>
    <t>Охват населения при информировании и оповещении в случае угрозы возникновения или возникновении чрезвычайных ситуаций</t>
  </si>
  <si>
    <t>Численность руководящего состава и должностных лиц органов местного самоуправления, прошедших обучение по вопросам гражданской обороны, защиты от чрезвычайных ситуаций на  курсах гражданской обороны</t>
  </si>
  <si>
    <t>Основное мероприятие 1 "Содержание и обеспечение деятельности МКУ "Управление по делам ГО ЧС г.Воронежа"</t>
  </si>
  <si>
    <t>Основное мероприятие 2 "Мероприятия в сфере защиты населения от чрезвычайных ситуаций и пожаров"</t>
  </si>
  <si>
    <t>Содержание и обеспечение деятельности МКУ "Управление по делам ГО ЧС г.Воронежа"</t>
  </si>
  <si>
    <t>Мероприятие  2.2</t>
  </si>
  <si>
    <t>Оборудование и обслуживание систем видеонаблюдения в границах городского округа город Воронеж, обеспечение мероприятий противопожарного режима</t>
  </si>
  <si>
    <t>обслуживание местной автоматизированной системы оповещения</t>
  </si>
  <si>
    <t>оплачены налог на землю и  на имущество</t>
  </si>
  <si>
    <t>ежеквартальная оплата госпошлины, и платы за негативное воздействие на окружающую среду</t>
  </si>
  <si>
    <t>ззакуплено спец. оборудование для обеспечения спасательных отрядов для предотвращения и защиты населения от ЧС</t>
  </si>
  <si>
    <t>Соколов С.А.</t>
  </si>
  <si>
    <t>01.01.2017</t>
  </si>
  <si>
    <t>31.12.2017</t>
  </si>
  <si>
    <t>01.012017</t>
  </si>
  <si>
    <t>Руководитель</t>
  </si>
  <si>
    <t>С.И. Хомук</t>
  </si>
  <si>
    <t>-</t>
  </si>
  <si>
    <t>Руководитель                                                                       С.И. Хомук</t>
  </si>
  <si>
    <t xml:space="preserve">приобретение оборудования системы оповещения </t>
  </si>
  <si>
    <t>уточненные плановые бюджетные ассигнования на очередной финансовый год (тыс. рублей), в том числе по источникам:</t>
  </si>
  <si>
    <t xml:space="preserve">профинансировано на отчетную 
дату (тыс. рублей), в том числе по источникам: </t>
  </si>
  <si>
    <t>Всего</t>
  </si>
  <si>
    <t>бюджет городского округа город Воронеж</t>
  </si>
  <si>
    <t>контракты, находящиеся в процессе размещения (указать стадию), 
тыс. рублей</t>
  </si>
  <si>
    <t>количество заключенных контрактов за отчетный период, ед.</t>
  </si>
  <si>
    <r>
      <t>Расходы  за отчетный период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</si>
  <si>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 xml:space="preserve">Проблемы, возникшие в ходе реализации мероприятия </t>
    </r>
    <r>
      <rPr>
        <vertAlign val="superscript"/>
        <sz val="12"/>
        <color indexed="8"/>
        <rFont val="Times New Roman"/>
        <family val="1"/>
        <charset val="204"/>
      </rPr>
      <t>2</t>
    </r>
  </si>
  <si>
    <t>Исполнитель мероприятия 
(орган местного самоуправления городского округа город Воронеж, иной главный распорядитель средств бюджета городского округа город Воронеж)</t>
  </si>
  <si>
    <t>нет</t>
  </si>
  <si>
    <t>Уточненные годовые плановые ассигнования, тыс. руб</t>
  </si>
  <si>
    <t>МКУ "Управление по делам ГО ЧС г.Воронежа"</t>
  </si>
  <si>
    <t xml:space="preserve"> Количество населения, погибшего при чрезвычайных ситуациях, пожарах, происшествиях на водных объектах, не более</t>
  </si>
  <si>
    <t>человек</t>
  </si>
  <si>
    <r>
      <t xml:space="preserve">%                          </t>
    </r>
    <r>
      <rPr>
        <sz val="12"/>
        <color rgb="FFFF0000"/>
        <rFont val="Times New Roman"/>
        <family val="1"/>
        <charset val="204"/>
      </rPr>
      <t xml:space="preserve"> </t>
    </r>
  </si>
  <si>
    <t xml:space="preserve">%                    </t>
  </si>
  <si>
    <t>оборудование и обслуживание систем видеонаблюдения в границах городкого округа город Воронеж</t>
  </si>
  <si>
    <t xml:space="preserve"> Количество спасенных на 100 чрезвычайных ситуаций и происшествий 
</t>
  </si>
  <si>
    <t>социальные пособия</t>
  </si>
  <si>
    <t>прочие выплаты</t>
  </si>
  <si>
    <t>командировочные расходы</t>
  </si>
  <si>
    <t>страхование</t>
  </si>
  <si>
    <t>оплата услуг связи</t>
  </si>
  <si>
    <t>услуги по техническому обслуживанию и ремонту имущества</t>
  </si>
  <si>
    <t>оплачено  программное обеспечение</t>
  </si>
  <si>
    <t>закупки ГСМ для оперативных автомобилей, обмундирование</t>
  </si>
  <si>
    <t xml:space="preserve">арендная плата за пользование земельными участками  </t>
  </si>
  <si>
    <t xml:space="preserve">госпошлина, плата за негативное воздействие на окр.среду             </t>
  </si>
  <si>
    <t xml:space="preserve"> Количество населения, пострадавшего при чрезвычайных ситуациях, пожарах,происшествиях на водных объектах, не более</t>
  </si>
  <si>
    <t>3</t>
  </si>
  <si>
    <t>%</t>
  </si>
  <si>
    <t xml:space="preserve">Снижение количества населения, погибшего при чрезвычайных ситуациях, пожарах, происшествиях на водных объектах, не менее чем на </t>
  </si>
  <si>
    <t>4</t>
  </si>
  <si>
    <t xml:space="preserve">Снижение количества населения, пострадавшего при чрезвычайных ситуациях, пожарах, происшествиях на водных объектах, не менее чем на 
</t>
  </si>
  <si>
    <r>
      <t>Отчет о расходах федерального, областного бюджетов, бюджета городского округа город Воронеж и внебюджетных источников 
на реализацию муниципальной программы городского округа город Воронеж</t>
    </r>
    <r>
      <rPr>
        <b/>
        <u/>
        <sz val="14"/>
        <rFont val="Times New Roman"/>
        <family val="1"/>
        <charset val="204"/>
      </rPr>
      <t>"Защита от чрезвычайных ситуаций"</t>
    </r>
    <r>
      <rPr>
        <b/>
        <sz val="14"/>
        <rFont val="Times New Roman"/>
        <family val="1"/>
        <charset val="204"/>
      </rPr>
      <t xml:space="preserve">
по состоянию на </t>
    </r>
    <r>
      <rPr>
        <b/>
        <u/>
        <sz val="14"/>
        <rFont val="Times New Roman"/>
        <family val="1"/>
        <charset val="204"/>
      </rPr>
      <t>01.01.2022</t>
    </r>
    <r>
      <rPr>
        <b/>
        <sz val="14"/>
        <rFont val="Times New Roman"/>
        <family val="1"/>
        <charset val="204"/>
      </rPr>
      <t xml:space="preserve"> года</t>
    </r>
  </si>
  <si>
    <t>Сведения
о достижении значений показателей (индикаторов) реализации муниципальной программы городского округа город Воронеж
"Защита от чрезвычайных ситуаций"
по состоянию на 01.01.2022 года</t>
  </si>
  <si>
    <t>Отчет о выполнении Плана реализации муниципальной программы городского округа город Воронеж 
"Защита от чрезвычайных ситуаций"
по состоянию на 01.01.2022 года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</si>
</sst>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#,##0.00_р_."/>
    <numFmt numFmtId="167" formatCode="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Arial Cyr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3" fillId="0" borderId="0" applyFont="0" applyFill="0" applyBorder="0" applyAlignment="0" applyProtection="0"/>
  </cellStyleXfs>
  <cellXfs count="27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/>
    <xf numFmtId="49" fontId="2" fillId="0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vertical="center" wrapText="1"/>
    </xf>
    <xf numFmtId="0" fontId="0" fillId="0" borderId="0" xfId="0" applyFont="1" applyBorder="1"/>
    <xf numFmtId="0" fontId="2" fillId="3" borderId="1" xfId="0" applyFont="1" applyFill="1" applyBorder="1" applyAlignment="1">
      <alignment horizontal="centerContinuous" vertical="center" wrapText="1"/>
    </xf>
    <xf numFmtId="0" fontId="14" fillId="0" borderId="0" xfId="0" applyFont="1" applyFill="1" applyAlignment="1">
      <alignment horizontal="centerContinuous" vertical="center" wrapText="1"/>
    </xf>
    <xf numFmtId="49" fontId="2" fillId="3" borderId="1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14" fillId="2" borderId="0" xfId="0" applyFont="1" applyFill="1"/>
    <xf numFmtId="49" fontId="2" fillId="3" borderId="0" xfId="0" applyNumberFormat="1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left"/>
    </xf>
    <xf numFmtId="0" fontId="0" fillId="0" borderId="0" xfId="0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Border="1"/>
    <xf numFmtId="0" fontId="15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6" fillId="0" borderId="0" xfId="0" applyFont="1" applyFill="1" applyAlignment="1">
      <alignment horizontal="centerContinuous" vertical="center" wrapText="1"/>
    </xf>
    <xf numFmtId="0" fontId="17" fillId="0" borderId="0" xfId="0" applyFont="1" applyFill="1" applyAlignment="1">
      <alignment horizontal="centerContinuous" vertical="center" wrapText="1"/>
    </xf>
    <xf numFmtId="0" fontId="2" fillId="0" borderId="0" xfId="0" applyFont="1" applyAlignment="1">
      <alignment horizontal="right"/>
    </xf>
    <xf numFmtId="0" fontId="5" fillId="0" borderId="0" xfId="0" applyFont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left" wrapText="1"/>
    </xf>
    <xf numFmtId="4" fontId="16" fillId="0" borderId="1" xfId="0" applyNumberFormat="1" applyFont="1" applyBorder="1" applyAlignment="1">
      <alignment horizontal="center" vertical="top" wrapText="1"/>
    </xf>
    <xf numFmtId="4" fontId="21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0" fillId="2" borderId="0" xfId="0" applyFill="1"/>
    <xf numFmtId="0" fontId="15" fillId="2" borderId="0" xfId="0" applyFont="1" applyFill="1" applyAlignment="1">
      <alignment horizontal="right"/>
    </xf>
    <xf numFmtId="49" fontId="2" fillId="2" borderId="1" xfId="0" applyNumberFormat="1" applyFont="1" applyFill="1" applyBorder="1" applyAlignment="1">
      <alignment horizontal="center" wrapText="1"/>
    </xf>
    <xf numFmtId="4" fontId="21" fillId="2" borderId="1" xfId="0" applyNumberFormat="1" applyFont="1" applyFill="1" applyBorder="1" applyAlignment="1">
      <alignment horizontal="center" wrapText="1"/>
    </xf>
    <xf numFmtId="49" fontId="21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0" xfId="0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49" fontId="7" fillId="2" borderId="0" xfId="0" applyNumberFormat="1" applyFont="1" applyFill="1" applyBorder="1" applyAlignment="1">
      <alignment horizontal="left" vertical="center" wrapText="1"/>
    </xf>
    <xf numFmtId="49" fontId="15" fillId="2" borderId="0" xfId="0" applyNumberFormat="1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wrapText="1"/>
    </xf>
    <xf numFmtId="4" fontId="21" fillId="4" borderId="1" xfId="0" applyNumberFormat="1" applyFont="1" applyFill="1" applyBorder="1" applyAlignment="1">
      <alignment horizontal="center" wrapText="1"/>
    </xf>
    <xf numFmtId="2" fontId="21" fillId="4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12" xfId="0" applyBorder="1" applyAlignment="1"/>
    <xf numFmtId="49" fontId="2" fillId="2" borderId="2" xfId="0" applyNumberFormat="1" applyFont="1" applyFill="1" applyBorder="1" applyAlignment="1">
      <alignment horizontal="center" vertical="center" wrapText="1"/>
    </xf>
    <xf numFmtId="4" fontId="21" fillId="2" borderId="2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horizontal="center" wrapText="1"/>
    </xf>
    <xf numFmtId="2" fontId="25" fillId="0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2" fontId="21" fillId="2" borderId="1" xfId="0" applyNumberFormat="1" applyFont="1" applyFill="1" applyBorder="1" applyAlignment="1">
      <alignment horizontal="center" wrapText="1"/>
    </xf>
    <xf numFmtId="2" fontId="7" fillId="2" borderId="1" xfId="0" applyNumberFormat="1" applyFont="1" applyFill="1" applyBorder="1" applyAlignment="1">
      <alignment horizontal="center" wrapText="1"/>
    </xf>
    <xf numFmtId="2" fontId="21" fillId="2" borderId="2" xfId="0" applyNumberFormat="1" applyFont="1" applyFill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0" fillId="0" borderId="13" xfId="0" applyBorder="1"/>
    <xf numFmtId="166" fontId="21" fillId="0" borderId="1" xfId="0" applyNumberFormat="1" applyFont="1" applyFill="1" applyBorder="1" applyAlignment="1">
      <alignment horizontal="center" wrapText="1"/>
    </xf>
    <xf numFmtId="49" fontId="7" fillId="4" borderId="3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49" fontId="2" fillId="2" borderId="2" xfId="0" applyNumberFormat="1" applyFont="1" applyFill="1" applyBorder="1" applyAlignment="1">
      <alignment horizontal="center" wrapText="1"/>
    </xf>
    <xf numFmtId="49" fontId="20" fillId="2" borderId="2" xfId="0" applyNumberFormat="1" applyFont="1" applyFill="1" applyBorder="1" applyAlignment="1">
      <alignment horizontal="left" vertical="center" wrapText="1"/>
    </xf>
    <xf numFmtId="49" fontId="7" fillId="2" borderId="0" xfId="0" applyNumberFormat="1" applyFont="1" applyFill="1" applyBorder="1" applyAlignment="1">
      <alignment wrapText="1"/>
    </xf>
    <xf numFmtId="2" fontId="21" fillId="0" borderId="2" xfId="0" applyNumberFormat="1" applyFont="1" applyFill="1" applyBorder="1" applyAlignment="1">
      <alignment horizontal="center" wrapText="1"/>
    </xf>
    <xf numFmtId="49" fontId="21" fillId="2" borderId="1" xfId="0" applyNumberFormat="1" applyFont="1" applyFill="1" applyBorder="1" applyAlignment="1">
      <alignment horizontal="center" wrapText="1"/>
    </xf>
    <xf numFmtId="166" fontId="21" fillId="2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" fontId="21" fillId="0" borderId="1" xfId="0" applyNumberFormat="1" applyFont="1" applyBorder="1" applyAlignment="1">
      <alignment horizontal="center"/>
    </xf>
    <xf numFmtId="1" fontId="21" fillId="0" borderId="2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2" fontId="21" fillId="0" borderId="2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25" fillId="2" borderId="1" xfId="0" applyNumberFormat="1" applyFont="1" applyFill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49" fontId="15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18" fillId="2" borderId="0" xfId="0" applyFont="1" applyFill="1" applyAlignment="1">
      <alignment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49" fontId="15" fillId="0" borderId="0" xfId="0" applyNumberFormat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9" fontId="21" fillId="3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49" fontId="23" fillId="3" borderId="3" xfId="0" applyNumberFormat="1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49" fontId="19" fillId="2" borderId="0" xfId="0" applyNumberFormat="1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/>
    <xf numFmtId="0" fontId="5" fillId="2" borderId="0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AA49"/>
  <sheetViews>
    <sheetView view="pageBreakPreview" zoomScale="59" zoomScaleNormal="75" zoomScaleSheetLayoutView="59" workbookViewId="0">
      <pane ySplit="1" topLeftCell="A2" activePane="bottomLeft" state="frozen"/>
      <selection pane="bottomLeft" activeCell="O6" sqref="O6"/>
    </sheetView>
  </sheetViews>
  <sheetFormatPr defaultRowHeight="12.75"/>
  <cols>
    <col min="1" max="1" width="4.85546875" customWidth="1"/>
    <col min="2" max="2" width="22.28515625" customWidth="1"/>
    <col min="3" max="3" width="22.7109375" customWidth="1"/>
    <col min="4" max="4" width="11.5703125" customWidth="1"/>
    <col min="5" max="5" width="10.42578125" customWidth="1"/>
    <col min="6" max="6" width="10.85546875" customWidth="1"/>
    <col min="7" max="7" width="13.42578125" customWidth="1"/>
    <col min="8" max="8" width="11.5703125" customWidth="1"/>
    <col min="9" max="10" width="10.85546875" customWidth="1"/>
    <col min="11" max="11" width="13.28515625" customWidth="1"/>
    <col min="12" max="12" width="12.140625" customWidth="1"/>
    <col min="13" max="13" width="18.140625" customWidth="1"/>
    <col min="14" max="14" width="19.28515625" customWidth="1"/>
    <col min="15" max="15" width="12.28515625" style="105" customWidth="1"/>
    <col min="16" max="16" width="11.85546875" customWidth="1"/>
    <col min="17" max="17" width="19.28515625" customWidth="1"/>
    <col min="18" max="18" width="14" customWidth="1"/>
    <col min="19" max="19" width="15.42578125" customWidth="1"/>
    <col min="22" max="23" width="9.140625" customWidth="1"/>
  </cols>
  <sheetData>
    <row r="1" spans="1:21" ht="20.25">
      <c r="A1" s="106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106"/>
      <c r="N1" s="107"/>
      <c r="O1" s="107"/>
      <c r="P1" s="51" t="s">
        <v>55</v>
      </c>
      <c r="Q1" s="133"/>
      <c r="R1" s="132"/>
      <c r="S1" s="133"/>
      <c r="T1" s="133"/>
      <c r="U1" s="133"/>
    </row>
    <row r="2" spans="1:21" s="3" customFormat="1" ht="62.25" customHeight="1">
      <c r="A2" s="188" t="s">
        <v>150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33"/>
      <c r="U2" s="133"/>
    </row>
    <row r="3" spans="1:21" ht="81.75" customHeight="1">
      <c r="A3" s="185" t="s">
        <v>2</v>
      </c>
      <c r="B3" s="185" t="s">
        <v>23</v>
      </c>
      <c r="C3" s="185" t="s">
        <v>122</v>
      </c>
      <c r="D3" s="185" t="s">
        <v>120</v>
      </c>
      <c r="E3" s="185"/>
      <c r="F3" s="185"/>
      <c r="G3" s="185"/>
      <c r="H3" s="185"/>
      <c r="I3" s="185"/>
      <c r="J3" s="185"/>
      <c r="K3" s="185"/>
      <c r="L3" s="185"/>
      <c r="M3" s="185" t="s">
        <v>21</v>
      </c>
      <c r="N3" s="185"/>
      <c r="O3" s="185" t="s">
        <v>41</v>
      </c>
      <c r="P3" s="185"/>
      <c r="Q3" s="185"/>
      <c r="R3" s="185"/>
      <c r="S3" s="185" t="s">
        <v>121</v>
      </c>
      <c r="T3" s="133"/>
      <c r="U3" s="133"/>
    </row>
    <row r="4" spans="1:21" ht="81.75" customHeight="1">
      <c r="A4" s="185"/>
      <c r="B4" s="185"/>
      <c r="C4" s="185"/>
      <c r="D4" s="186" t="s">
        <v>114</v>
      </c>
      <c r="E4" s="186"/>
      <c r="F4" s="186"/>
      <c r="G4" s="186"/>
      <c r="H4" s="186" t="s">
        <v>115</v>
      </c>
      <c r="I4" s="186"/>
      <c r="J4" s="186"/>
      <c r="K4" s="186"/>
      <c r="L4" s="186"/>
      <c r="M4" s="186" t="s">
        <v>15</v>
      </c>
      <c r="N4" s="186" t="s">
        <v>16</v>
      </c>
      <c r="O4" s="186" t="s">
        <v>43</v>
      </c>
      <c r="P4" s="187" t="s">
        <v>45</v>
      </c>
      <c r="Q4" s="187" t="s">
        <v>118</v>
      </c>
      <c r="R4" s="187" t="s">
        <v>119</v>
      </c>
      <c r="S4" s="185"/>
      <c r="T4" s="133"/>
      <c r="U4" s="133"/>
    </row>
    <row r="5" spans="1:21" ht="81.75" customHeight="1">
      <c r="A5" s="185"/>
      <c r="B5" s="185"/>
      <c r="C5" s="185"/>
      <c r="D5" s="145" t="s">
        <v>116</v>
      </c>
      <c r="E5" s="145" t="s">
        <v>9</v>
      </c>
      <c r="F5" s="145" t="s">
        <v>10</v>
      </c>
      <c r="G5" s="145" t="s">
        <v>117</v>
      </c>
      <c r="H5" s="145" t="s">
        <v>116</v>
      </c>
      <c r="I5" s="145" t="s">
        <v>9</v>
      </c>
      <c r="J5" s="145" t="s">
        <v>10</v>
      </c>
      <c r="K5" s="145" t="s">
        <v>117</v>
      </c>
      <c r="L5" s="145" t="s">
        <v>37</v>
      </c>
      <c r="M5" s="186"/>
      <c r="N5" s="186"/>
      <c r="O5" s="186"/>
      <c r="P5" s="187"/>
      <c r="Q5" s="187"/>
      <c r="R5" s="187"/>
      <c r="S5" s="185"/>
      <c r="T5" s="133"/>
      <c r="U5" s="133"/>
    </row>
    <row r="6" spans="1:21" ht="150">
      <c r="A6" s="135"/>
      <c r="B6" s="153" t="s">
        <v>60</v>
      </c>
      <c r="C6" s="152"/>
      <c r="D6" s="143">
        <f>SUM(D9+D28)</f>
        <v>124907.54</v>
      </c>
      <c r="E6" s="143"/>
      <c r="F6" s="143"/>
      <c r="G6" s="143">
        <f>D6</f>
        <v>124907.54</v>
      </c>
      <c r="H6" s="143">
        <f>SUM(H9+H28)</f>
        <v>124523.76000000002</v>
      </c>
      <c r="I6" s="143"/>
      <c r="J6" s="143"/>
      <c r="K6" s="143">
        <f>H6</f>
        <v>124523.76000000002</v>
      </c>
      <c r="L6" s="143">
        <f>H6/D6*100</f>
        <v>99.692748732382398</v>
      </c>
      <c r="M6" s="136"/>
      <c r="N6" s="136"/>
      <c r="O6" s="143">
        <f>SUM(O9+O28)</f>
        <v>16041.1</v>
      </c>
      <c r="P6" s="155">
        <f>SUM(P9+P28)</f>
        <v>15118.06</v>
      </c>
      <c r="Q6" s="172" t="s">
        <v>111</v>
      </c>
      <c r="R6" s="163">
        <v>59</v>
      </c>
      <c r="S6" s="159" t="s">
        <v>123</v>
      </c>
      <c r="T6" s="133"/>
      <c r="U6" s="133"/>
    </row>
    <row r="7" spans="1:21" ht="15.75">
      <c r="A7" s="30"/>
      <c r="B7" s="54" t="s">
        <v>0</v>
      </c>
      <c r="C7" s="108"/>
      <c r="D7" s="108"/>
      <c r="E7" s="108"/>
      <c r="F7" s="108"/>
      <c r="G7" s="140"/>
      <c r="H7" s="104"/>
      <c r="I7" s="104"/>
      <c r="J7" s="104"/>
      <c r="K7" s="104"/>
      <c r="L7" s="104"/>
      <c r="M7" s="108"/>
      <c r="N7" s="108"/>
      <c r="O7" s="108"/>
      <c r="P7" s="171"/>
      <c r="Q7" s="160"/>
      <c r="R7" s="158"/>
      <c r="S7" s="160"/>
      <c r="T7" s="133"/>
      <c r="U7" s="133"/>
    </row>
    <row r="8" spans="1:21" ht="31.5">
      <c r="A8" s="30"/>
      <c r="B8" s="110" t="s">
        <v>33</v>
      </c>
      <c r="C8" s="108"/>
      <c r="D8" s="141"/>
      <c r="E8" s="156"/>
      <c r="F8" s="156"/>
      <c r="G8" s="141"/>
      <c r="H8" s="109"/>
      <c r="I8" s="104"/>
      <c r="J8" s="104"/>
      <c r="K8" s="104"/>
      <c r="L8" s="104"/>
      <c r="M8" s="108"/>
      <c r="N8" s="108"/>
      <c r="O8" s="157"/>
      <c r="P8" s="131"/>
      <c r="Q8" s="160"/>
      <c r="R8" s="158"/>
      <c r="S8" s="160"/>
      <c r="T8" s="133"/>
      <c r="U8" s="133"/>
    </row>
    <row r="9" spans="1:21" ht="110.25">
      <c r="A9" s="30"/>
      <c r="B9" s="110" t="s">
        <v>61</v>
      </c>
      <c r="C9" s="108"/>
      <c r="D9" s="141">
        <f>SUM(D11+D12+D13+D14+D15+D16+D17+D18+D19+D20+D21+D22+D23+D24+D25+D26)</f>
        <v>122919.54</v>
      </c>
      <c r="E9" s="141"/>
      <c r="F9" s="141"/>
      <c r="G9" s="141">
        <f>D9</f>
        <v>122919.54</v>
      </c>
      <c r="H9" s="141">
        <f>H10+H11+H13+H15+H16+H17+H18+H19+H20+H23+H24+H25+H26+H12+H14+H21+H22</f>
        <v>122540.27000000002</v>
      </c>
      <c r="I9" s="141"/>
      <c r="J9" s="141"/>
      <c r="K9" s="141">
        <f>H9</f>
        <v>122540.27000000002</v>
      </c>
      <c r="L9" s="141">
        <f>H9/D9*100</f>
        <v>99.691448568714165</v>
      </c>
      <c r="M9" s="109" t="s">
        <v>61</v>
      </c>
      <c r="N9" s="109"/>
      <c r="O9" s="148">
        <v>14099.1</v>
      </c>
      <c r="P9" s="131">
        <v>13234.72</v>
      </c>
      <c r="Q9" s="175" t="s">
        <v>111</v>
      </c>
      <c r="R9" s="162">
        <f>SUM(R10:R26)</f>
        <v>56</v>
      </c>
      <c r="S9" s="161" t="s">
        <v>123</v>
      </c>
      <c r="T9" s="133"/>
      <c r="U9" s="133"/>
    </row>
    <row r="10" spans="1:21" ht="47.25">
      <c r="A10" s="30"/>
      <c r="B10" s="54" t="s">
        <v>62</v>
      </c>
      <c r="C10" s="108"/>
      <c r="D10" s="140"/>
      <c r="E10" s="140"/>
      <c r="F10" s="140"/>
      <c r="G10" s="140"/>
      <c r="H10" s="140"/>
      <c r="I10" s="140"/>
      <c r="J10" s="140"/>
      <c r="K10" s="140"/>
      <c r="L10" s="140"/>
      <c r="M10" s="104"/>
      <c r="N10" s="104"/>
      <c r="O10" s="140"/>
      <c r="P10" s="137"/>
      <c r="Q10" s="164" t="s">
        <v>111</v>
      </c>
      <c r="R10" s="158" t="s">
        <v>111</v>
      </c>
      <c r="S10" s="161" t="s">
        <v>123</v>
      </c>
      <c r="T10" s="133"/>
      <c r="U10" s="133"/>
    </row>
    <row r="11" spans="1:21" ht="47.25">
      <c r="A11" s="30"/>
      <c r="B11" s="54" t="s">
        <v>63</v>
      </c>
      <c r="C11" s="108" t="s">
        <v>125</v>
      </c>
      <c r="D11" s="140">
        <v>81931</v>
      </c>
      <c r="E11" s="140"/>
      <c r="F11" s="140"/>
      <c r="G11" s="140">
        <v>82018</v>
      </c>
      <c r="H11" s="140">
        <v>81886.81</v>
      </c>
      <c r="I11" s="140"/>
      <c r="J11" s="140"/>
      <c r="K11" s="140">
        <v>58646.49</v>
      </c>
      <c r="L11" s="140">
        <f>H11/D11*100</f>
        <v>99.946064371239203</v>
      </c>
      <c r="M11" s="104" t="s">
        <v>63</v>
      </c>
      <c r="N11" s="104" t="s">
        <v>88</v>
      </c>
      <c r="O11" s="140"/>
      <c r="P11" s="137"/>
      <c r="Q11" s="164" t="s">
        <v>111</v>
      </c>
      <c r="R11" s="158" t="s">
        <v>111</v>
      </c>
      <c r="S11" s="161" t="s">
        <v>123</v>
      </c>
      <c r="T11" s="133"/>
      <c r="U11" s="133"/>
    </row>
    <row r="12" spans="1:21" ht="48.75" customHeight="1">
      <c r="A12" s="30"/>
      <c r="B12" s="54" t="s">
        <v>132</v>
      </c>
      <c r="C12" s="108" t="s">
        <v>125</v>
      </c>
      <c r="D12" s="140">
        <v>475</v>
      </c>
      <c r="E12" s="140"/>
      <c r="F12" s="140"/>
      <c r="G12" s="140">
        <f>D12</f>
        <v>475</v>
      </c>
      <c r="H12" s="140">
        <v>467.97</v>
      </c>
      <c r="I12" s="140"/>
      <c r="J12" s="140"/>
      <c r="K12" s="140">
        <f>H12</f>
        <v>467.97</v>
      </c>
      <c r="L12" s="140">
        <f>H12/D12*100</f>
        <v>98.52000000000001</v>
      </c>
      <c r="M12" s="104"/>
      <c r="N12" s="104"/>
      <c r="O12" s="140"/>
      <c r="P12" s="137"/>
      <c r="Q12" s="164"/>
      <c r="R12" s="158"/>
      <c r="S12" s="161"/>
      <c r="T12" s="133"/>
      <c r="U12" s="133"/>
    </row>
    <row r="13" spans="1:21" ht="49.5" customHeight="1">
      <c r="A13" s="30"/>
      <c r="B13" s="54" t="s">
        <v>133</v>
      </c>
      <c r="C13" s="108" t="s">
        <v>125</v>
      </c>
      <c r="D13" s="140">
        <v>2</v>
      </c>
      <c r="E13" s="140"/>
      <c r="F13" s="140"/>
      <c r="G13" s="140">
        <f t="shared" ref="G13:G26" si="0">D13</f>
        <v>2</v>
      </c>
      <c r="H13" s="140">
        <v>2</v>
      </c>
      <c r="I13" s="140"/>
      <c r="J13" s="140"/>
      <c r="K13" s="140">
        <f t="shared" ref="K13:K25" si="1">H13</f>
        <v>2</v>
      </c>
      <c r="L13" s="140">
        <f t="shared" ref="L13:L16" si="2">H13/D13*100</f>
        <v>100</v>
      </c>
      <c r="M13" s="104" t="s">
        <v>64</v>
      </c>
      <c r="N13" s="104" t="s">
        <v>89</v>
      </c>
      <c r="O13" s="140"/>
      <c r="P13" s="137"/>
      <c r="Q13" s="164" t="s">
        <v>111</v>
      </c>
      <c r="R13" s="158" t="s">
        <v>111</v>
      </c>
      <c r="S13" s="161" t="s">
        <v>123</v>
      </c>
      <c r="T13" s="133"/>
      <c r="U13" s="133"/>
    </row>
    <row r="14" spans="1:21" ht="30.75" customHeight="1">
      <c r="A14" s="30"/>
      <c r="B14" s="54" t="s">
        <v>134</v>
      </c>
      <c r="C14" s="108" t="s">
        <v>125</v>
      </c>
      <c r="D14" s="140"/>
      <c r="E14" s="140"/>
      <c r="F14" s="140"/>
      <c r="G14" s="140"/>
      <c r="H14" s="140"/>
      <c r="I14" s="140"/>
      <c r="J14" s="140"/>
      <c r="K14" s="140">
        <f>SUM(H14)</f>
        <v>0</v>
      </c>
      <c r="L14" s="140" t="e">
        <f>SUM(H14/D14*100)</f>
        <v>#DIV/0!</v>
      </c>
      <c r="M14" s="104"/>
      <c r="N14" s="104"/>
      <c r="O14" s="140"/>
      <c r="P14" s="137"/>
      <c r="Q14" s="164"/>
      <c r="R14" s="158"/>
      <c r="S14" s="161"/>
      <c r="T14" s="133"/>
      <c r="U14" s="133"/>
    </row>
    <row r="15" spans="1:21" ht="47.25">
      <c r="A15" s="30"/>
      <c r="B15" s="54" t="s">
        <v>65</v>
      </c>
      <c r="C15" s="108" t="s">
        <v>125</v>
      </c>
      <c r="D15" s="140">
        <v>24608</v>
      </c>
      <c r="E15" s="140"/>
      <c r="F15" s="140"/>
      <c r="G15" s="140">
        <f t="shared" si="0"/>
        <v>24608</v>
      </c>
      <c r="H15" s="180">
        <v>24607.77</v>
      </c>
      <c r="I15" s="140"/>
      <c r="J15" s="140"/>
      <c r="K15" s="140">
        <f t="shared" si="1"/>
        <v>24607.77</v>
      </c>
      <c r="L15" s="140">
        <f>H15/D15*100</f>
        <v>99.99906534460338</v>
      </c>
      <c r="M15" s="104" t="s">
        <v>65</v>
      </c>
      <c r="N15" s="104" t="s">
        <v>92</v>
      </c>
      <c r="O15" s="140"/>
      <c r="P15" s="137"/>
      <c r="Q15" s="164" t="s">
        <v>111</v>
      </c>
      <c r="R15" s="158" t="s">
        <v>111</v>
      </c>
      <c r="S15" s="161" t="s">
        <v>123</v>
      </c>
      <c r="T15" s="133"/>
      <c r="U15" s="133"/>
    </row>
    <row r="16" spans="1:21" ht="50.25" customHeight="1">
      <c r="A16" s="30"/>
      <c r="B16" s="54" t="s">
        <v>66</v>
      </c>
      <c r="C16" s="108" t="s">
        <v>125</v>
      </c>
      <c r="D16" s="140">
        <v>1160</v>
      </c>
      <c r="E16" s="140"/>
      <c r="F16" s="140"/>
      <c r="G16" s="140">
        <f t="shared" si="0"/>
        <v>1160</v>
      </c>
      <c r="H16" s="140">
        <v>1108.55</v>
      </c>
      <c r="I16" s="140"/>
      <c r="J16" s="140"/>
      <c r="K16" s="140">
        <f t="shared" si="1"/>
        <v>1108.55</v>
      </c>
      <c r="L16" s="140">
        <f t="shared" si="2"/>
        <v>95.564655172413794</v>
      </c>
      <c r="M16" s="104" t="s">
        <v>66</v>
      </c>
      <c r="N16" s="104" t="s">
        <v>136</v>
      </c>
      <c r="O16" s="140">
        <v>1100</v>
      </c>
      <c r="P16" s="137">
        <v>1030.2</v>
      </c>
      <c r="Q16" s="164" t="s">
        <v>111</v>
      </c>
      <c r="R16" s="158">
        <v>3</v>
      </c>
      <c r="S16" s="161" t="s">
        <v>123</v>
      </c>
      <c r="T16" s="133"/>
      <c r="U16" s="133"/>
    </row>
    <row r="17" spans="1:27" ht="47.25">
      <c r="A17" s="30"/>
      <c r="B17" s="54" t="s">
        <v>67</v>
      </c>
      <c r="C17" s="108" t="s">
        <v>125</v>
      </c>
      <c r="D17" s="140"/>
      <c r="E17" s="140"/>
      <c r="F17" s="140"/>
      <c r="G17" s="140"/>
      <c r="H17" s="140"/>
      <c r="I17" s="140"/>
      <c r="J17" s="140"/>
      <c r="K17" s="140">
        <f t="shared" si="1"/>
        <v>0</v>
      </c>
      <c r="L17" s="140">
        <v>0</v>
      </c>
      <c r="M17" s="104" t="s">
        <v>67</v>
      </c>
      <c r="N17" s="104"/>
      <c r="O17" s="140"/>
      <c r="P17" s="137"/>
      <c r="Q17" s="164" t="s">
        <v>111</v>
      </c>
      <c r="R17" s="158" t="s">
        <v>111</v>
      </c>
      <c r="S17" s="161" t="s">
        <v>123</v>
      </c>
      <c r="T17" s="133"/>
      <c r="U17" s="133"/>
    </row>
    <row r="18" spans="1:27" ht="47.25">
      <c r="A18" s="30"/>
      <c r="B18" s="54" t="s">
        <v>68</v>
      </c>
      <c r="C18" s="108" t="s">
        <v>125</v>
      </c>
      <c r="D18" s="140">
        <v>2126</v>
      </c>
      <c r="E18" s="140"/>
      <c r="F18" s="140"/>
      <c r="G18" s="140">
        <f t="shared" si="0"/>
        <v>2126</v>
      </c>
      <c r="H18" s="140">
        <v>1999.42</v>
      </c>
      <c r="I18" s="140"/>
      <c r="J18" s="140"/>
      <c r="K18" s="140">
        <f t="shared" si="1"/>
        <v>1999.42</v>
      </c>
      <c r="L18" s="140">
        <f t="shared" ref="L18:L26" si="3">H18/D18*100</f>
        <v>94.046095954844773</v>
      </c>
      <c r="M18" s="104" t="s">
        <v>68</v>
      </c>
      <c r="N18" s="104" t="s">
        <v>90</v>
      </c>
      <c r="O18" s="140">
        <v>2126</v>
      </c>
      <c r="P18" s="137">
        <v>2126</v>
      </c>
      <c r="Q18" s="164" t="s">
        <v>111</v>
      </c>
      <c r="R18" s="158">
        <v>6</v>
      </c>
      <c r="S18" s="161" t="s">
        <v>123</v>
      </c>
      <c r="T18" s="133"/>
      <c r="U18" s="133"/>
    </row>
    <row r="19" spans="1:27" s="3" customFormat="1" ht="78.75">
      <c r="A19" s="30"/>
      <c r="B19" s="54" t="s">
        <v>69</v>
      </c>
      <c r="C19" s="108" t="s">
        <v>125</v>
      </c>
      <c r="D19" s="140">
        <v>724</v>
      </c>
      <c r="E19" s="140"/>
      <c r="F19" s="140"/>
      <c r="G19" s="140">
        <f t="shared" si="0"/>
        <v>724</v>
      </c>
      <c r="H19" s="140">
        <v>702.08</v>
      </c>
      <c r="I19" s="140"/>
      <c r="J19" s="140"/>
      <c r="K19" s="140">
        <f t="shared" si="1"/>
        <v>702.08</v>
      </c>
      <c r="L19" s="140">
        <f t="shared" si="3"/>
        <v>96.972375690607734</v>
      </c>
      <c r="M19" s="104" t="s">
        <v>69</v>
      </c>
      <c r="N19" s="104" t="s">
        <v>137</v>
      </c>
      <c r="O19" s="140">
        <v>441</v>
      </c>
      <c r="P19" s="137">
        <v>410.8</v>
      </c>
      <c r="Q19" s="165" t="s">
        <v>111</v>
      </c>
      <c r="R19" s="158">
        <v>5</v>
      </c>
      <c r="S19" s="161" t="s">
        <v>123</v>
      </c>
      <c r="T19" s="133"/>
      <c r="U19" s="133"/>
    </row>
    <row r="20" spans="1:27" s="3" customFormat="1" ht="157.5">
      <c r="A20" s="30"/>
      <c r="B20" s="54" t="s">
        <v>70</v>
      </c>
      <c r="C20" s="108" t="s">
        <v>125</v>
      </c>
      <c r="D20" s="140">
        <v>3239.54</v>
      </c>
      <c r="E20" s="140"/>
      <c r="F20" s="140"/>
      <c r="G20" s="140">
        <f t="shared" si="0"/>
        <v>3239.54</v>
      </c>
      <c r="H20" s="140">
        <v>3199.21</v>
      </c>
      <c r="I20" s="140"/>
      <c r="J20" s="140"/>
      <c r="K20" s="140">
        <f t="shared" si="1"/>
        <v>3199.21</v>
      </c>
      <c r="L20" s="140">
        <f t="shared" si="3"/>
        <v>98.755070164282586</v>
      </c>
      <c r="M20" s="104" t="s">
        <v>70</v>
      </c>
      <c r="N20" s="104" t="s">
        <v>138</v>
      </c>
      <c r="O20" s="140">
        <v>2811</v>
      </c>
      <c r="P20" s="137">
        <v>4841.3599999999997</v>
      </c>
      <c r="Q20" s="166"/>
      <c r="R20" s="158">
        <v>20</v>
      </c>
      <c r="S20" s="161" t="s">
        <v>123</v>
      </c>
      <c r="T20" s="150"/>
      <c r="U20" s="133"/>
    </row>
    <row r="21" spans="1:27" s="3" customFormat="1" ht="49.5" customHeight="1">
      <c r="A21" s="30"/>
      <c r="B21" s="54" t="s">
        <v>135</v>
      </c>
      <c r="C21" s="108" t="s">
        <v>125</v>
      </c>
      <c r="D21" s="140">
        <v>188</v>
      </c>
      <c r="E21" s="140"/>
      <c r="F21" s="140"/>
      <c r="G21" s="140">
        <f t="shared" si="0"/>
        <v>188</v>
      </c>
      <c r="H21" s="140">
        <v>175.7</v>
      </c>
      <c r="I21" s="140"/>
      <c r="J21" s="140"/>
      <c r="K21" s="140">
        <f t="shared" si="1"/>
        <v>175.7</v>
      </c>
      <c r="L21" s="140">
        <f t="shared" si="3"/>
        <v>93.457446808510639</v>
      </c>
      <c r="M21" s="104"/>
      <c r="N21" s="104"/>
      <c r="O21" s="140">
        <v>145</v>
      </c>
      <c r="P21" s="137">
        <v>19.2</v>
      </c>
      <c r="Q21" s="166" t="s">
        <v>111</v>
      </c>
      <c r="R21" s="158">
        <v>1</v>
      </c>
      <c r="S21" s="161" t="s">
        <v>123</v>
      </c>
      <c r="T21" s="150"/>
      <c r="U21" s="133"/>
    </row>
    <row r="22" spans="1:27" s="3" customFormat="1" ht="60.75" customHeight="1">
      <c r="A22" s="30"/>
      <c r="B22" s="54" t="s">
        <v>140</v>
      </c>
      <c r="C22" s="108" t="s">
        <v>125</v>
      </c>
      <c r="D22" s="140">
        <v>35</v>
      </c>
      <c r="E22" s="140"/>
      <c r="F22" s="140"/>
      <c r="G22" s="140">
        <f t="shared" si="0"/>
        <v>35</v>
      </c>
      <c r="H22" s="140">
        <v>34.67</v>
      </c>
      <c r="I22" s="140"/>
      <c r="J22" s="140"/>
      <c r="K22" s="140">
        <f t="shared" si="1"/>
        <v>34.67</v>
      </c>
      <c r="L22" s="140">
        <f t="shared" si="3"/>
        <v>99.057142857142864</v>
      </c>
      <c r="M22" s="104"/>
      <c r="N22" s="104"/>
      <c r="O22" s="108"/>
      <c r="P22" s="8"/>
      <c r="Q22" s="181"/>
      <c r="R22" s="158"/>
      <c r="S22" s="161"/>
      <c r="T22" s="150"/>
      <c r="U22" s="133"/>
    </row>
    <row r="23" spans="1:27" s="3" customFormat="1" ht="126">
      <c r="A23" s="30"/>
      <c r="B23" s="54" t="s">
        <v>93</v>
      </c>
      <c r="C23" s="108" t="s">
        <v>125</v>
      </c>
      <c r="D23" s="140">
        <v>72</v>
      </c>
      <c r="E23" s="140"/>
      <c r="F23" s="140"/>
      <c r="G23" s="140">
        <f t="shared" si="0"/>
        <v>72</v>
      </c>
      <c r="H23" s="140">
        <v>70.59</v>
      </c>
      <c r="I23" s="140"/>
      <c r="J23" s="140"/>
      <c r="K23" s="140">
        <f t="shared" si="1"/>
        <v>70.59</v>
      </c>
      <c r="L23" s="140">
        <f>H23/D23*100</f>
        <v>98.041666666666671</v>
      </c>
      <c r="M23" s="104" t="s">
        <v>141</v>
      </c>
      <c r="N23" s="104" t="s">
        <v>103</v>
      </c>
      <c r="O23" s="140" t="s">
        <v>111</v>
      </c>
      <c r="P23" s="137" t="s">
        <v>111</v>
      </c>
      <c r="Q23" s="164" t="s">
        <v>111</v>
      </c>
      <c r="R23" s="158" t="s">
        <v>111</v>
      </c>
      <c r="S23" s="161" t="s">
        <v>123</v>
      </c>
      <c r="T23" s="150"/>
      <c r="U23" s="150"/>
    </row>
    <row r="24" spans="1:27" ht="50.25" customHeight="1">
      <c r="A24" s="30"/>
      <c r="B24" s="54" t="s">
        <v>71</v>
      </c>
      <c r="C24" s="108" t="s">
        <v>125</v>
      </c>
      <c r="D24" s="140">
        <v>1039</v>
      </c>
      <c r="E24" s="140"/>
      <c r="F24" s="140"/>
      <c r="G24" s="140">
        <f t="shared" si="0"/>
        <v>1039</v>
      </c>
      <c r="H24" s="140">
        <v>1037.99</v>
      </c>
      <c r="I24" s="140"/>
      <c r="J24" s="140"/>
      <c r="K24" s="140">
        <f t="shared" si="1"/>
        <v>1037.99</v>
      </c>
      <c r="L24" s="140">
        <f t="shared" si="3"/>
        <v>99.902791145332046</v>
      </c>
      <c r="M24" s="104" t="s">
        <v>71</v>
      </c>
      <c r="N24" s="104" t="s">
        <v>102</v>
      </c>
      <c r="O24" s="140" t="s">
        <v>111</v>
      </c>
      <c r="P24" s="137" t="s">
        <v>111</v>
      </c>
      <c r="Q24" s="164" t="s">
        <v>111</v>
      </c>
      <c r="R24" s="158" t="s">
        <v>111</v>
      </c>
      <c r="S24" s="161" t="s">
        <v>123</v>
      </c>
      <c r="T24" s="133"/>
      <c r="U24" s="133"/>
    </row>
    <row r="25" spans="1:27" ht="161.25" customHeight="1">
      <c r="A25" s="30"/>
      <c r="B25" s="54" t="s">
        <v>72</v>
      </c>
      <c r="C25" s="108" t="s">
        <v>125</v>
      </c>
      <c r="D25" s="140">
        <v>2035</v>
      </c>
      <c r="E25" s="140"/>
      <c r="F25" s="140"/>
      <c r="G25" s="140">
        <f t="shared" si="0"/>
        <v>2035</v>
      </c>
      <c r="H25" s="140">
        <v>2030.88</v>
      </c>
      <c r="I25" s="140"/>
      <c r="J25" s="140"/>
      <c r="K25" s="140">
        <f t="shared" si="1"/>
        <v>2030.88</v>
      </c>
      <c r="L25" s="140">
        <f t="shared" si="3"/>
        <v>99.797542997543005</v>
      </c>
      <c r="M25" s="104" t="s">
        <v>72</v>
      </c>
      <c r="N25" s="104" t="s">
        <v>104</v>
      </c>
      <c r="O25" s="140">
        <v>2035</v>
      </c>
      <c r="P25" s="137">
        <v>2035</v>
      </c>
      <c r="Q25" s="166"/>
      <c r="R25" s="158">
        <v>9</v>
      </c>
      <c r="S25" s="161" t="s">
        <v>123</v>
      </c>
      <c r="T25" s="133"/>
      <c r="U25" s="133"/>
      <c r="AA25" s="50"/>
    </row>
    <row r="26" spans="1:27" ht="157.5">
      <c r="A26" s="30"/>
      <c r="B26" s="54" t="s">
        <v>73</v>
      </c>
      <c r="C26" s="108" t="s">
        <v>125</v>
      </c>
      <c r="D26" s="140">
        <v>5285</v>
      </c>
      <c r="E26" s="140"/>
      <c r="F26" s="140"/>
      <c r="G26" s="140">
        <f t="shared" si="0"/>
        <v>5285</v>
      </c>
      <c r="H26" s="140">
        <v>5216.63</v>
      </c>
      <c r="I26" s="140"/>
      <c r="J26" s="140"/>
      <c r="K26" s="140">
        <f>H26</f>
        <v>5216.63</v>
      </c>
      <c r="L26" s="140">
        <f t="shared" si="3"/>
        <v>98.706338694418179</v>
      </c>
      <c r="M26" s="104" t="s">
        <v>73</v>
      </c>
      <c r="N26" s="104" t="s">
        <v>139</v>
      </c>
      <c r="O26" s="140">
        <v>5140</v>
      </c>
      <c r="P26" s="137">
        <v>4655.5</v>
      </c>
      <c r="Q26" s="166"/>
      <c r="R26" s="158">
        <v>12</v>
      </c>
      <c r="S26" s="161" t="s">
        <v>123</v>
      </c>
      <c r="T26" s="133"/>
      <c r="U26" s="133"/>
    </row>
    <row r="27" spans="1:27" ht="60" customHeight="1">
      <c r="A27" s="30"/>
      <c r="B27" s="110" t="s">
        <v>74</v>
      </c>
      <c r="C27" s="108"/>
      <c r="D27" s="140"/>
      <c r="E27" s="140"/>
      <c r="F27" s="140"/>
      <c r="G27" s="140"/>
      <c r="H27" s="140"/>
      <c r="I27" s="140"/>
      <c r="J27" s="140"/>
      <c r="K27" s="140"/>
      <c r="L27" s="140"/>
      <c r="M27" s="104"/>
      <c r="N27" s="104"/>
      <c r="O27" s="140"/>
      <c r="P27" s="137"/>
      <c r="Q27" s="164"/>
      <c r="R27" s="158"/>
      <c r="S27" s="161" t="s">
        <v>123</v>
      </c>
      <c r="T27" s="133"/>
      <c r="U27" s="133"/>
    </row>
    <row r="28" spans="1:27" ht="110.25">
      <c r="A28" s="30"/>
      <c r="B28" s="110" t="s">
        <v>75</v>
      </c>
      <c r="C28" s="108"/>
      <c r="D28" s="141">
        <f>SUM(D29,D31,D34)</f>
        <v>1988</v>
      </c>
      <c r="E28" s="141"/>
      <c r="F28" s="141"/>
      <c r="G28" s="141">
        <f>SUM(G29+G31+G34)</f>
        <v>1988</v>
      </c>
      <c r="H28" s="141">
        <f>SUM(H29,H31,H34)</f>
        <v>1983.49</v>
      </c>
      <c r="I28" s="141"/>
      <c r="J28" s="141"/>
      <c r="K28" s="141">
        <f>K29+K31+K34</f>
        <v>1983.44</v>
      </c>
      <c r="L28" s="141">
        <f>H28/D28*100</f>
        <v>99.773138832997986</v>
      </c>
      <c r="M28" s="109" t="s">
        <v>91</v>
      </c>
      <c r="N28" s="109"/>
      <c r="O28" s="131">
        <f>SUM(O29,O31,O34)</f>
        <v>1942</v>
      </c>
      <c r="P28" s="131">
        <f>SUM(P29,P31,P34)</f>
        <v>1883.3400000000001</v>
      </c>
      <c r="Q28" s="175">
        <v>0</v>
      </c>
      <c r="R28" s="162">
        <f>SUM(R29+R31+R34)</f>
        <v>5</v>
      </c>
      <c r="S28" s="161" t="s">
        <v>123</v>
      </c>
      <c r="T28" s="133"/>
      <c r="U28" s="133"/>
    </row>
    <row r="29" spans="1:27" ht="48.75" customHeight="1">
      <c r="A29" s="30"/>
      <c r="B29" s="110" t="s">
        <v>31</v>
      </c>
      <c r="C29" s="108" t="s">
        <v>125</v>
      </c>
      <c r="D29" s="140">
        <f>SUM(D30)</f>
        <v>520</v>
      </c>
      <c r="E29" s="140"/>
      <c r="F29" s="140"/>
      <c r="G29" s="140">
        <f>D29</f>
        <v>520</v>
      </c>
      <c r="H29" s="140">
        <f>H30</f>
        <v>519.24</v>
      </c>
      <c r="I29" s="140"/>
      <c r="J29" s="140"/>
      <c r="K29" s="140">
        <f>H29</f>
        <v>519.24</v>
      </c>
      <c r="L29" s="140">
        <f>H29/D29*100</f>
        <v>99.853846153846163</v>
      </c>
      <c r="M29" s="109"/>
      <c r="N29" s="109"/>
      <c r="O29" s="140">
        <f>SUM(O30)</f>
        <v>520</v>
      </c>
      <c r="P29" s="137">
        <f>P30</f>
        <v>462.2</v>
      </c>
      <c r="Q29" s="164">
        <f>SUM(Q30)</f>
        <v>0</v>
      </c>
      <c r="R29" s="158">
        <v>3</v>
      </c>
      <c r="S29" s="161" t="s">
        <v>123</v>
      </c>
      <c r="T29" s="133"/>
      <c r="U29" s="133"/>
    </row>
    <row r="30" spans="1:27" ht="68.25" customHeight="1">
      <c r="A30" s="30"/>
      <c r="B30" s="54" t="s">
        <v>79</v>
      </c>
      <c r="C30" s="108" t="s">
        <v>125</v>
      </c>
      <c r="D30" s="140">
        <v>520</v>
      </c>
      <c r="E30" s="140"/>
      <c r="F30" s="140"/>
      <c r="G30" s="140">
        <f>D30</f>
        <v>520</v>
      </c>
      <c r="H30" s="140">
        <v>519.24</v>
      </c>
      <c r="I30" s="140"/>
      <c r="J30" s="140"/>
      <c r="K30" s="137">
        <f>H30</f>
        <v>519.24</v>
      </c>
      <c r="L30" s="140">
        <f>H30/D30*100</f>
        <v>99.853846153846163</v>
      </c>
      <c r="M30" s="104" t="s">
        <v>113</v>
      </c>
      <c r="N30" s="104"/>
      <c r="O30" s="140">
        <v>520</v>
      </c>
      <c r="P30" s="137">
        <v>462.2</v>
      </c>
      <c r="Q30" s="176" t="s">
        <v>111</v>
      </c>
      <c r="R30" s="158">
        <v>1</v>
      </c>
      <c r="S30" s="161" t="s">
        <v>123</v>
      </c>
      <c r="T30" s="133"/>
      <c r="U30" s="133"/>
    </row>
    <row r="31" spans="1:27" ht="46.5" customHeight="1">
      <c r="A31" s="30"/>
      <c r="B31" s="110" t="s">
        <v>99</v>
      </c>
      <c r="C31" s="108" t="s">
        <v>125</v>
      </c>
      <c r="D31" s="141">
        <f>D32</f>
        <v>1468</v>
      </c>
      <c r="E31" s="140"/>
      <c r="F31" s="140"/>
      <c r="G31" s="141">
        <f>D31</f>
        <v>1468</v>
      </c>
      <c r="H31" s="141">
        <v>1464.25</v>
      </c>
      <c r="I31" s="140"/>
      <c r="J31" s="140"/>
      <c r="K31" s="141">
        <f>K32</f>
        <v>1464.2</v>
      </c>
      <c r="L31" s="141">
        <f>H31/D31*100</f>
        <v>99.744550408719348</v>
      </c>
      <c r="M31" s="104"/>
      <c r="N31" s="104"/>
      <c r="O31" s="140">
        <f>O32</f>
        <v>1422</v>
      </c>
      <c r="P31" s="137">
        <f>SUM(P32)</f>
        <v>1421.14</v>
      </c>
      <c r="Q31" s="175"/>
      <c r="R31" s="158">
        <f>SUM(R32)</f>
        <v>2</v>
      </c>
      <c r="S31" s="161" t="s">
        <v>123</v>
      </c>
      <c r="T31" s="133"/>
      <c r="U31" s="133"/>
    </row>
    <row r="32" spans="1:27" ht="184.5" customHeight="1">
      <c r="A32" s="30"/>
      <c r="B32" s="54" t="s">
        <v>80</v>
      </c>
      <c r="C32" s="108" t="s">
        <v>125</v>
      </c>
      <c r="D32" s="140">
        <v>1468</v>
      </c>
      <c r="E32" s="140"/>
      <c r="F32" s="140"/>
      <c r="G32" s="140">
        <f>D32</f>
        <v>1468</v>
      </c>
      <c r="H32" s="140">
        <v>1464.2</v>
      </c>
      <c r="I32" s="140"/>
      <c r="J32" s="140"/>
      <c r="K32" s="140">
        <f>H32</f>
        <v>1464.2</v>
      </c>
      <c r="L32" s="140">
        <f>H32/D32*100</f>
        <v>99.741144414168943</v>
      </c>
      <c r="M32" s="108" t="s">
        <v>101</v>
      </c>
      <c r="N32" s="108"/>
      <c r="O32" s="140">
        <v>1422</v>
      </c>
      <c r="P32" s="137">
        <v>1421.14</v>
      </c>
      <c r="Q32" s="173" t="s">
        <v>111</v>
      </c>
      <c r="R32" s="158">
        <v>2</v>
      </c>
      <c r="S32" s="161" t="s">
        <v>123</v>
      </c>
      <c r="T32" s="133"/>
      <c r="U32" s="133"/>
    </row>
    <row r="33" spans="1:21" ht="31.5" hidden="1">
      <c r="A33" s="30"/>
      <c r="B33" s="54" t="s">
        <v>24</v>
      </c>
      <c r="C33" s="111" t="s">
        <v>105</v>
      </c>
      <c r="D33" s="142" t="s">
        <v>106</v>
      </c>
      <c r="E33" s="142" t="s">
        <v>107</v>
      </c>
      <c r="F33" s="142" t="s">
        <v>108</v>
      </c>
      <c r="G33" s="142" t="s">
        <v>107</v>
      </c>
      <c r="H33" s="142"/>
      <c r="I33" s="142"/>
      <c r="J33" s="142"/>
      <c r="K33" s="142"/>
      <c r="L33" s="142"/>
      <c r="M33" s="111"/>
      <c r="N33" s="111"/>
      <c r="O33" s="142"/>
      <c r="P33" s="138"/>
      <c r="Q33" s="164"/>
      <c r="R33" s="158"/>
      <c r="S33" s="161"/>
      <c r="T33" s="133"/>
      <c r="U33" s="133"/>
    </row>
    <row r="34" spans="1:21" ht="47.25">
      <c r="A34" s="30"/>
      <c r="B34" s="110" t="s">
        <v>77</v>
      </c>
      <c r="C34" s="108" t="s">
        <v>125</v>
      </c>
      <c r="D34" s="141">
        <f>D35</f>
        <v>0</v>
      </c>
      <c r="E34" s="140"/>
      <c r="F34" s="140"/>
      <c r="G34" s="141">
        <f>D34</f>
        <v>0</v>
      </c>
      <c r="H34" s="140">
        <f>SUM(H35)</f>
        <v>0</v>
      </c>
      <c r="I34" s="142"/>
      <c r="J34" s="142"/>
      <c r="K34" s="141">
        <f>K35</f>
        <v>0</v>
      </c>
      <c r="L34" s="141">
        <v>0</v>
      </c>
      <c r="M34" s="111"/>
      <c r="N34" s="111"/>
      <c r="O34" s="140">
        <f>O35</f>
        <v>0</v>
      </c>
      <c r="P34" s="137" t="str">
        <f>P35</f>
        <v>-</v>
      </c>
      <c r="Q34" s="164"/>
      <c r="R34" s="158">
        <f>R35</f>
        <v>0</v>
      </c>
      <c r="S34" s="161" t="s">
        <v>123</v>
      </c>
      <c r="T34" s="133"/>
      <c r="U34" s="133"/>
    </row>
    <row r="35" spans="1:21" ht="173.25">
      <c r="A35" s="30"/>
      <c r="B35" s="54" t="s">
        <v>100</v>
      </c>
      <c r="C35" s="108" t="s">
        <v>125</v>
      </c>
      <c r="D35" s="140">
        <v>0</v>
      </c>
      <c r="E35" s="140"/>
      <c r="F35" s="140"/>
      <c r="G35" s="140">
        <f>D35</f>
        <v>0</v>
      </c>
      <c r="H35" s="140">
        <v>0</v>
      </c>
      <c r="I35" s="140"/>
      <c r="J35" s="140"/>
      <c r="K35" s="140"/>
      <c r="L35" s="140">
        <v>0</v>
      </c>
      <c r="M35" s="119" t="s">
        <v>130</v>
      </c>
      <c r="N35" s="119"/>
      <c r="O35" s="140">
        <v>0</v>
      </c>
      <c r="P35" s="139" t="s">
        <v>111</v>
      </c>
      <c r="Q35" s="170"/>
      <c r="R35" s="158">
        <v>0</v>
      </c>
      <c r="S35" s="161" t="s">
        <v>123</v>
      </c>
      <c r="T35" s="133"/>
      <c r="U35" s="133"/>
    </row>
    <row r="36" spans="1:21" ht="15.75" hidden="1">
      <c r="A36" s="122"/>
      <c r="B36" s="123" t="s">
        <v>7</v>
      </c>
      <c r="C36" s="124"/>
      <c r="D36" s="124"/>
      <c r="E36" s="124"/>
      <c r="F36" s="124"/>
      <c r="G36" s="124"/>
      <c r="H36" s="125">
        <f>H9+H28</f>
        <v>124523.76000000002</v>
      </c>
      <c r="I36" s="125">
        <f>I9+I28</f>
        <v>0</v>
      </c>
      <c r="J36" s="125">
        <f>SUM(I36/H36*100)</f>
        <v>0</v>
      </c>
      <c r="K36" s="125"/>
      <c r="L36" s="125"/>
      <c r="M36" s="125" t="e">
        <f>M9+M28</f>
        <v>#VALUE!</v>
      </c>
      <c r="N36" s="125">
        <f>N9+N28</f>
        <v>0</v>
      </c>
      <c r="O36" s="126">
        <v>2730</v>
      </c>
      <c r="P36" s="149"/>
      <c r="Q36" s="134"/>
      <c r="R36" s="132"/>
      <c r="S36" s="146"/>
      <c r="T36" s="133"/>
      <c r="U36" s="133"/>
    </row>
    <row r="37" spans="1:21" ht="95.25" customHeight="1">
      <c r="A37" s="197"/>
      <c r="B37" s="197"/>
      <c r="C37" s="198"/>
      <c r="D37" s="198"/>
      <c r="E37" s="198"/>
      <c r="F37" s="198"/>
      <c r="G37" s="198"/>
      <c r="H37" s="112"/>
      <c r="I37" s="112"/>
      <c r="J37" s="112"/>
      <c r="K37" s="154"/>
      <c r="L37" s="112"/>
      <c r="M37" s="118"/>
      <c r="N37" s="118"/>
      <c r="O37" s="118"/>
      <c r="P37" s="25"/>
      <c r="Q37" s="150"/>
      <c r="R37" s="151"/>
      <c r="S37" s="150"/>
      <c r="T37" s="133"/>
      <c r="U37" s="133"/>
    </row>
    <row r="38" spans="1:21" ht="29.25" hidden="1" customHeight="1">
      <c r="A38" s="196"/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13"/>
      <c r="O38" s="113"/>
      <c r="P38" s="144"/>
      <c r="Q38" s="150"/>
      <c r="R38" s="151"/>
      <c r="S38" s="150"/>
      <c r="T38" s="133"/>
      <c r="U38" s="133"/>
    </row>
    <row r="39" spans="1:21" ht="15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44"/>
      <c r="Q39" s="150"/>
      <c r="R39" s="151"/>
      <c r="S39" s="150"/>
      <c r="T39" s="133"/>
      <c r="U39" s="133"/>
    </row>
    <row r="40" spans="1:21" ht="124.5" customHeight="1">
      <c r="A40" s="114"/>
      <c r="B40" s="115" t="s">
        <v>109</v>
      </c>
      <c r="C40" s="189" t="s">
        <v>110</v>
      </c>
      <c r="D40" s="189"/>
      <c r="E40" s="189"/>
      <c r="F40" s="189"/>
      <c r="G40" s="189"/>
      <c r="H40" s="189"/>
      <c r="I40" s="112"/>
      <c r="J40" s="112"/>
      <c r="K40" s="112"/>
      <c r="L40" s="112"/>
      <c r="M40" s="112"/>
      <c r="N40" s="112"/>
      <c r="O40" s="112"/>
      <c r="P40" s="25"/>
      <c r="Q40" s="150"/>
      <c r="R40" s="151"/>
      <c r="S40" s="150"/>
      <c r="T40" s="133"/>
      <c r="U40" s="133"/>
    </row>
    <row r="41" spans="1:21" ht="50.25" customHeight="1">
      <c r="A41" s="24"/>
      <c r="B41" s="56" t="s">
        <v>86</v>
      </c>
      <c r="C41" s="195"/>
      <c r="D41" s="195"/>
      <c r="E41" s="195"/>
      <c r="F41" s="25"/>
      <c r="G41" s="195"/>
      <c r="H41" s="195"/>
      <c r="I41" s="25"/>
      <c r="J41" s="195"/>
      <c r="K41" s="195"/>
      <c r="L41" s="25"/>
      <c r="M41" s="25"/>
      <c r="N41" s="25"/>
      <c r="O41" s="112"/>
      <c r="P41" s="25"/>
      <c r="Q41" s="150"/>
      <c r="R41" s="151"/>
      <c r="S41" s="150"/>
      <c r="T41" s="133"/>
      <c r="U41" s="133"/>
    </row>
    <row r="42" spans="1:21" s="1" customFormat="1" ht="15.75">
      <c r="A42" s="50"/>
      <c r="B42" s="57" t="s">
        <v>87</v>
      </c>
      <c r="C42"/>
      <c r="D42"/>
      <c r="E42"/>
      <c r="F42"/>
      <c r="G42"/>
      <c r="H42"/>
      <c r="I42"/>
      <c r="J42"/>
      <c r="K42"/>
      <c r="L42"/>
      <c r="M42"/>
      <c r="N42"/>
      <c r="O42" s="106"/>
      <c r="P42" s="50"/>
      <c r="Q42" s="150"/>
      <c r="R42" s="151"/>
      <c r="S42" s="150"/>
      <c r="T42" s="133"/>
      <c r="U42" s="133"/>
    </row>
    <row r="43" spans="1:21" s="1" customFormat="1" ht="33.75" customHeight="1">
      <c r="A43" s="194"/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59"/>
      <c r="O43" s="117"/>
      <c r="P43" s="144"/>
      <c r="Q43" s="150"/>
      <c r="R43" s="151"/>
      <c r="S43" s="150"/>
      <c r="T43" s="133"/>
      <c r="U43" s="133"/>
    </row>
    <row r="44" spans="1:21">
      <c r="O44" s="106"/>
      <c r="P44" s="50"/>
      <c r="Q44" s="150"/>
      <c r="R44" s="151"/>
      <c r="S44" s="150"/>
    </row>
    <row r="45" spans="1:21" ht="18.75">
      <c r="A45" s="192"/>
      <c r="B45" s="192"/>
      <c r="C45" s="192"/>
      <c r="D45" s="1"/>
      <c r="E45" s="1"/>
      <c r="F45" s="1"/>
      <c r="G45" s="1"/>
      <c r="H45" s="1"/>
      <c r="I45" s="1"/>
      <c r="J45" s="1"/>
      <c r="K45" s="1"/>
      <c r="L45" s="1"/>
      <c r="M45" s="193"/>
      <c r="N45" s="58"/>
      <c r="O45" s="190"/>
      <c r="P45" s="191"/>
      <c r="Q45" s="150"/>
      <c r="R45" s="151"/>
      <c r="S45" s="150"/>
    </row>
    <row r="46" spans="1:21" ht="18.75">
      <c r="A46" s="192"/>
      <c r="B46" s="192"/>
      <c r="C46" s="192"/>
      <c r="D46" s="1"/>
      <c r="E46" s="1"/>
      <c r="F46" s="1"/>
      <c r="G46" s="1"/>
      <c r="H46" s="1"/>
      <c r="I46" s="1"/>
      <c r="J46" s="1"/>
      <c r="K46" s="1"/>
      <c r="L46" s="1"/>
      <c r="M46" s="193"/>
      <c r="N46" s="58"/>
      <c r="O46" s="190"/>
      <c r="P46" s="191"/>
      <c r="Q46" s="150"/>
      <c r="R46" s="151"/>
      <c r="S46" s="150"/>
    </row>
    <row r="47" spans="1:21">
      <c r="O47" s="106"/>
      <c r="P47" s="50"/>
      <c r="Q47" s="50"/>
      <c r="R47" s="151"/>
      <c r="S47" s="50"/>
    </row>
    <row r="48" spans="1:21">
      <c r="S48" s="147"/>
    </row>
    <row r="49" spans="19:19">
      <c r="S49" s="147"/>
    </row>
  </sheetData>
  <mergeCells count="27">
    <mergeCell ref="A2:S2"/>
    <mergeCell ref="C40:H40"/>
    <mergeCell ref="O45:O46"/>
    <mergeCell ref="P45:P46"/>
    <mergeCell ref="A45:C46"/>
    <mergeCell ref="M45:M46"/>
    <mergeCell ref="A43:M43"/>
    <mergeCell ref="C41:E41"/>
    <mergeCell ref="G41:H41"/>
    <mergeCell ref="J41:K41"/>
    <mergeCell ref="A38:M38"/>
    <mergeCell ref="A37:G37"/>
    <mergeCell ref="A3:A5"/>
    <mergeCell ref="B3:B5"/>
    <mergeCell ref="C3:C5"/>
    <mergeCell ref="D3:L3"/>
    <mergeCell ref="M3:N3"/>
    <mergeCell ref="O3:R3"/>
    <mergeCell ref="S3:S5"/>
    <mergeCell ref="D4:G4"/>
    <mergeCell ref="H4:L4"/>
    <mergeCell ref="M4:M5"/>
    <mergeCell ref="N4:N5"/>
    <mergeCell ref="O4:O5"/>
    <mergeCell ref="P4:P5"/>
    <mergeCell ref="Q4:Q5"/>
    <mergeCell ref="R4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firstPageNumber="13" fitToHeight="0" orientation="landscape" useFirstPageNumber="1" r:id="rId1"/>
  <headerFooter scaleWithDoc="0"/>
  <rowBreaks count="3" manualBreakCount="3">
    <brk id="17" max="16383" man="1"/>
    <brk id="25" max="16383" man="1"/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M77"/>
  <sheetViews>
    <sheetView view="pageBreakPreview" topLeftCell="C1" zoomScale="98" zoomScaleNormal="75" zoomScaleSheetLayoutView="98" zoomScalePageLayoutView="89" workbookViewId="0">
      <selection activeCell="D14" sqref="D14"/>
    </sheetView>
  </sheetViews>
  <sheetFormatPr defaultRowHeight="12.75"/>
  <cols>
    <col min="1" max="1" width="21.7109375" customWidth="1"/>
    <col min="2" max="2" width="60.5703125" customWidth="1"/>
    <col min="3" max="3" width="24.140625" customWidth="1"/>
    <col min="4" max="4" width="21.42578125" customWidth="1"/>
    <col min="5" max="5" width="16.140625" customWidth="1"/>
    <col min="6" max="6" width="20.140625" customWidth="1"/>
    <col min="7" max="7" width="20.5703125" customWidth="1"/>
    <col min="8" max="8" width="18.85546875" customWidth="1"/>
    <col min="9" max="9" width="16.85546875" customWidth="1"/>
    <col min="10" max="10" width="17.28515625" customWidth="1"/>
  </cols>
  <sheetData>
    <row r="1" spans="1:10" ht="18.75">
      <c r="A1" s="19"/>
      <c r="B1" s="16"/>
      <c r="C1" s="15"/>
      <c r="D1" s="15"/>
      <c r="E1" s="15"/>
      <c r="F1" s="15"/>
      <c r="G1" s="15"/>
      <c r="H1" s="15"/>
      <c r="I1" s="15"/>
      <c r="J1" s="15" t="s">
        <v>46</v>
      </c>
    </row>
    <row r="2" spans="1:10" ht="24.75" customHeight="1">
      <c r="A2" s="19"/>
      <c r="B2" s="17"/>
      <c r="C2" s="18"/>
      <c r="D2" s="18"/>
      <c r="E2" s="18"/>
      <c r="F2" s="18"/>
      <c r="G2" s="18"/>
      <c r="H2" s="18"/>
      <c r="I2" s="18"/>
      <c r="J2" s="18"/>
    </row>
    <row r="3" spans="1:10" s="3" customFormat="1" ht="69" customHeight="1">
      <c r="A3" s="246" t="s">
        <v>148</v>
      </c>
      <c r="B3" s="247"/>
      <c r="C3" s="247"/>
      <c r="D3" s="247"/>
      <c r="E3" s="247"/>
      <c r="F3" s="247"/>
      <c r="G3" s="247"/>
      <c r="H3" s="247"/>
      <c r="I3" s="247"/>
      <c r="J3" s="247"/>
    </row>
    <row r="4" spans="1:10" ht="26.25" customHeight="1">
      <c r="A4" s="5"/>
      <c r="B4" s="7"/>
      <c r="C4" s="4"/>
      <c r="D4" s="4"/>
      <c r="E4" s="4"/>
      <c r="F4" s="4"/>
      <c r="G4" s="4"/>
      <c r="H4" s="4"/>
      <c r="I4" s="4"/>
      <c r="J4" s="4"/>
    </row>
    <row r="5" spans="1:10" ht="22.5" customHeight="1">
      <c r="A5" s="187" t="s">
        <v>8</v>
      </c>
      <c r="B5" s="259" t="s">
        <v>44</v>
      </c>
      <c r="C5" s="255" t="s">
        <v>17</v>
      </c>
      <c r="D5" s="212" t="s">
        <v>48</v>
      </c>
      <c r="E5" s="213"/>
      <c r="F5" s="213"/>
      <c r="G5" s="214"/>
      <c r="H5" s="214"/>
      <c r="I5" s="214"/>
      <c r="J5" s="215"/>
    </row>
    <row r="6" spans="1:10" ht="33.75" customHeight="1">
      <c r="A6" s="187"/>
      <c r="B6" s="259"/>
      <c r="C6" s="255"/>
      <c r="D6" s="221" t="s">
        <v>36</v>
      </c>
      <c r="E6" s="212" t="s">
        <v>124</v>
      </c>
      <c r="F6" s="233"/>
      <c r="G6" s="234"/>
      <c r="H6" s="224" t="s">
        <v>42</v>
      </c>
      <c r="I6" s="227" t="s">
        <v>50</v>
      </c>
      <c r="J6" s="230" t="s">
        <v>51</v>
      </c>
    </row>
    <row r="7" spans="1:10" ht="13.5" customHeight="1">
      <c r="A7" s="187"/>
      <c r="B7" s="259"/>
      <c r="C7" s="255"/>
      <c r="D7" s="222"/>
      <c r="E7" s="227" t="s">
        <v>52</v>
      </c>
      <c r="F7" s="213" t="s">
        <v>0</v>
      </c>
      <c r="G7" s="234"/>
      <c r="H7" s="225"/>
      <c r="I7" s="228"/>
      <c r="J7" s="231"/>
    </row>
    <row r="8" spans="1:10" s="20" customFormat="1" ht="60" customHeight="1">
      <c r="A8" s="187"/>
      <c r="B8" s="259"/>
      <c r="C8" s="255"/>
      <c r="D8" s="223"/>
      <c r="E8" s="235"/>
      <c r="F8" s="71" t="s">
        <v>54</v>
      </c>
      <c r="G8" s="70" t="s">
        <v>53</v>
      </c>
      <c r="H8" s="226"/>
      <c r="I8" s="229"/>
      <c r="J8" s="232"/>
    </row>
    <row r="9" spans="1:10" s="20" customFormat="1" ht="14.25" customHeight="1">
      <c r="A9" s="61">
        <v>1</v>
      </c>
      <c r="B9" s="62">
        <v>2</v>
      </c>
      <c r="C9" s="60">
        <v>3</v>
      </c>
      <c r="D9" s="60">
        <v>4</v>
      </c>
      <c r="E9" s="69">
        <v>5</v>
      </c>
      <c r="F9" s="60">
        <v>6</v>
      </c>
      <c r="G9" s="63">
        <v>7</v>
      </c>
      <c r="H9" s="61">
        <v>8</v>
      </c>
      <c r="I9" s="61">
        <v>9</v>
      </c>
      <c r="J9" s="61">
        <v>10</v>
      </c>
    </row>
    <row r="10" spans="1:10" s="20" customFormat="1" ht="15.75" customHeight="1">
      <c r="A10" s="257" t="s">
        <v>26</v>
      </c>
      <c r="B10" s="216" t="s">
        <v>78</v>
      </c>
      <c r="C10" s="46" t="s">
        <v>11</v>
      </c>
      <c r="D10" s="73">
        <f>SUM(D16+D22)</f>
        <v>126387.6</v>
      </c>
      <c r="E10" s="73">
        <f>SUM(F10)</f>
        <v>124907.54</v>
      </c>
      <c r="F10" s="73">
        <f>SUM(F22+F16)</f>
        <v>124907.54</v>
      </c>
      <c r="G10" s="73">
        <f t="shared" ref="G10:H10" si="0">G13</f>
        <v>0</v>
      </c>
      <c r="H10" s="73">
        <f t="shared" si="0"/>
        <v>124523.76000000001</v>
      </c>
      <c r="I10" s="73">
        <f>I13</f>
        <v>98.525298367877866</v>
      </c>
      <c r="J10" s="73">
        <f>J13</f>
        <v>99.692748732382384</v>
      </c>
    </row>
    <row r="11" spans="1:10" s="3" customFormat="1" ht="15.75">
      <c r="A11" s="257"/>
      <c r="B11" s="216"/>
      <c r="C11" s="10" t="s">
        <v>19</v>
      </c>
      <c r="D11" s="74" t="s">
        <v>111</v>
      </c>
      <c r="E11" s="74" t="s">
        <v>111</v>
      </c>
      <c r="F11" s="75" t="s">
        <v>111</v>
      </c>
      <c r="G11" s="74" t="s">
        <v>111</v>
      </c>
      <c r="H11" s="74" t="s">
        <v>111</v>
      </c>
      <c r="I11" s="74" t="s">
        <v>111</v>
      </c>
      <c r="J11" s="74" t="s">
        <v>111</v>
      </c>
    </row>
    <row r="12" spans="1:10" s="3" customFormat="1" ht="15.75">
      <c r="A12" s="257"/>
      <c r="B12" s="216"/>
      <c r="C12" s="11" t="s">
        <v>10</v>
      </c>
      <c r="D12" s="76" t="s">
        <v>111</v>
      </c>
      <c r="E12" s="76" t="s">
        <v>111</v>
      </c>
      <c r="F12" s="76" t="s">
        <v>111</v>
      </c>
      <c r="G12" s="76" t="s">
        <v>111</v>
      </c>
      <c r="H12" s="76" t="s">
        <v>111</v>
      </c>
      <c r="I12" s="76" t="s">
        <v>111</v>
      </c>
      <c r="J12" s="76" t="s">
        <v>111</v>
      </c>
    </row>
    <row r="13" spans="1:10" ht="15.75">
      <c r="A13" s="257"/>
      <c r="B13" s="216"/>
      <c r="C13" s="11" t="s">
        <v>29</v>
      </c>
      <c r="D13" s="76">
        <v>126387.6</v>
      </c>
      <c r="E13" s="76">
        <f>SUM(F13)</f>
        <v>124907.54</v>
      </c>
      <c r="F13" s="76">
        <f>SUM(F25+F19)</f>
        <v>124907.54</v>
      </c>
      <c r="G13" s="76">
        <f>G19+G25</f>
        <v>0</v>
      </c>
      <c r="H13" s="76">
        <f>H19+H25</f>
        <v>124523.76000000001</v>
      </c>
      <c r="I13" s="76">
        <f>SUM(H13/D13*100)</f>
        <v>98.525298367877866</v>
      </c>
      <c r="J13" s="76">
        <f>SUM(H13/E13*100)</f>
        <v>99.692748732382384</v>
      </c>
    </row>
    <row r="14" spans="1:10" ht="15.75">
      <c r="A14" s="257"/>
      <c r="B14" s="216"/>
      <c r="C14" s="12" t="s">
        <v>27</v>
      </c>
      <c r="D14" s="76" t="s">
        <v>111</v>
      </c>
      <c r="E14" s="76" t="s">
        <v>111</v>
      </c>
      <c r="F14" s="76" t="s">
        <v>111</v>
      </c>
      <c r="G14" s="76" t="s">
        <v>111</v>
      </c>
      <c r="H14" s="76" t="s">
        <v>111</v>
      </c>
      <c r="I14" s="76" t="s">
        <v>111</v>
      </c>
      <c r="J14" s="76" t="s">
        <v>111</v>
      </c>
    </row>
    <row r="15" spans="1:10" s="3" customFormat="1" ht="15.75">
      <c r="A15" s="44" t="s">
        <v>0</v>
      </c>
      <c r="B15" s="216"/>
      <c r="C15" s="11"/>
      <c r="D15" s="77"/>
      <c r="E15" s="77"/>
      <c r="F15" s="77"/>
      <c r="G15" s="76"/>
      <c r="H15" s="76"/>
      <c r="I15" s="76"/>
      <c r="J15" s="76"/>
    </row>
    <row r="16" spans="1:10" s="3" customFormat="1" ht="15.75">
      <c r="A16" s="258" t="s">
        <v>33</v>
      </c>
      <c r="B16" s="217" t="s">
        <v>98</v>
      </c>
      <c r="C16" s="13" t="s">
        <v>11</v>
      </c>
      <c r="D16" s="78">
        <f>SUM(D17:D20)</f>
        <v>124210.6</v>
      </c>
      <c r="E16" s="78">
        <f>SUM(E19)</f>
        <v>122919.54</v>
      </c>
      <c r="F16" s="78">
        <f>SUM(E16)</f>
        <v>122919.54</v>
      </c>
      <c r="G16" s="79" t="str">
        <f>G19</f>
        <v>0</v>
      </c>
      <c r="H16" s="79">
        <f>H19</f>
        <v>122540.27</v>
      </c>
      <c r="I16" s="79">
        <f>SUM(I19)</f>
        <v>98.655243594347013</v>
      </c>
      <c r="J16" s="79">
        <f>J19</f>
        <v>99.691448568714151</v>
      </c>
    </row>
    <row r="17" spans="1:10" ht="15.75">
      <c r="A17" s="258"/>
      <c r="B17" s="217"/>
      <c r="C17" s="10" t="s">
        <v>9</v>
      </c>
      <c r="D17" s="74" t="s">
        <v>111</v>
      </c>
      <c r="E17" s="74" t="s">
        <v>111</v>
      </c>
      <c r="F17" s="74" t="s">
        <v>111</v>
      </c>
      <c r="G17" s="76" t="s">
        <v>111</v>
      </c>
      <c r="H17" s="76" t="s">
        <v>111</v>
      </c>
      <c r="I17" s="76" t="s">
        <v>111</v>
      </c>
      <c r="J17" s="76" t="s">
        <v>111</v>
      </c>
    </row>
    <row r="18" spans="1:10" ht="15.75">
      <c r="A18" s="258"/>
      <c r="B18" s="217"/>
      <c r="C18" s="14" t="s">
        <v>10</v>
      </c>
      <c r="D18" s="80" t="s">
        <v>111</v>
      </c>
      <c r="E18" s="80" t="s">
        <v>111</v>
      </c>
      <c r="F18" s="80" t="s">
        <v>111</v>
      </c>
      <c r="G18" s="76" t="s">
        <v>111</v>
      </c>
      <c r="H18" s="76" t="s">
        <v>111</v>
      </c>
      <c r="I18" s="76" t="s">
        <v>111</v>
      </c>
      <c r="J18" s="76" t="s">
        <v>111</v>
      </c>
    </row>
    <row r="19" spans="1:10" ht="15.75">
      <c r="A19" s="258"/>
      <c r="B19" s="217"/>
      <c r="C19" s="11" t="s">
        <v>29</v>
      </c>
      <c r="D19" s="76">
        <v>124210.6</v>
      </c>
      <c r="E19" s="76">
        <v>122919.54</v>
      </c>
      <c r="F19" s="76">
        <f>SUM(E19)</f>
        <v>122919.54</v>
      </c>
      <c r="G19" s="76" t="s">
        <v>76</v>
      </c>
      <c r="H19" s="76">
        <v>122540.27</v>
      </c>
      <c r="I19" s="76">
        <f>SUM(H19/D19*100)</f>
        <v>98.655243594347013</v>
      </c>
      <c r="J19" s="76">
        <f>SUM(H19/E19*100)</f>
        <v>99.691448568714151</v>
      </c>
    </row>
    <row r="20" spans="1:10" ht="15.75">
      <c r="A20" s="258"/>
      <c r="B20" s="217"/>
      <c r="C20" s="14" t="s">
        <v>27</v>
      </c>
      <c r="D20" s="80" t="s">
        <v>111</v>
      </c>
      <c r="E20" s="80" t="s">
        <v>111</v>
      </c>
      <c r="F20" s="80" t="s">
        <v>111</v>
      </c>
      <c r="G20" s="76" t="s">
        <v>111</v>
      </c>
      <c r="H20" s="76" t="s">
        <v>111</v>
      </c>
      <c r="I20" s="76" t="s">
        <v>111</v>
      </c>
      <c r="J20" s="76" t="s">
        <v>111</v>
      </c>
    </row>
    <row r="21" spans="1:10" ht="15.75">
      <c r="A21" s="44" t="s">
        <v>0</v>
      </c>
      <c r="B21" s="217"/>
      <c r="C21" s="14"/>
      <c r="D21" s="80"/>
      <c r="E21" s="80"/>
      <c r="F21" s="80"/>
      <c r="G21" s="76"/>
      <c r="H21" s="76"/>
      <c r="I21" s="76"/>
      <c r="J21" s="76"/>
    </row>
    <row r="22" spans="1:10" ht="15.75">
      <c r="A22" s="218" t="s">
        <v>22</v>
      </c>
      <c r="B22" s="217" t="s">
        <v>75</v>
      </c>
      <c r="C22" s="13" t="s">
        <v>11</v>
      </c>
      <c r="D22" s="78">
        <f>SUM(D23:D26)</f>
        <v>2177</v>
      </c>
      <c r="E22" s="78">
        <f>SUM(E23:E25)</f>
        <v>1988</v>
      </c>
      <c r="F22" s="78">
        <f>SUM(E22)</f>
        <v>1988</v>
      </c>
      <c r="G22" s="79">
        <f>G25</f>
        <v>0</v>
      </c>
      <c r="H22" s="79">
        <f>H25</f>
        <v>1983.49</v>
      </c>
      <c r="I22" s="79">
        <f>I25</f>
        <v>91.111162149747358</v>
      </c>
      <c r="J22" s="79">
        <f>J25</f>
        <v>99.773138832997986</v>
      </c>
    </row>
    <row r="23" spans="1:10" ht="15.75">
      <c r="A23" s="219"/>
      <c r="B23" s="220"/>
      <c r="C23" s="10" t="s">
        <v>9</v>
      </c>
      <c r="D23" s="74" t="s">
        <v>111</v>
      </c>
      <c r="E23" s="74" t="s">
        <v>111</v>
      </c>
      <c r="F23" s="74" t="s">
        <v>111</v>
      </c>
      <c r="G23" s="76" t="s">
        <v>111</v>
      </c>
      <c r="H23" s="76" t="s">
        <v>111</v>
      </c>
      <c r="I23" s="76" t="s">
        <v>111</v>
      </c>
      <c r="J23" s="76" t="s">
        <v>111</v>
      </c>
    </row>
    <row r="24" spans="1:10" ht="15.75">
      <c r="A24" s="219"/>
      <c r="B24" s="220"/>
      <c r="C24" s="14" t="s">
        <v>10</v>
      </c>
      <c r="D24" s="80" t="s">
        <v>111</v>
      </c>
      <c r="E24" s="80" t="s">
        <v>111</v>
      </c>
      <c r="F24" s="80" t="s">
        <v>111</v>
      </c>
      <c r="G24" s="76" t="s">
        <v>111</v>
      </c>
      <c r="H24" s="76" t="s">
        <v>111</v>
      </c>
      <c r="I24" s="76" t="s">
        <v>111</v>
      </c>
      <c r="J24" s="76" t="s">
        <v>111</v>
      </c>
    </row>
    <row r="25" spans="1:10" ht="15.75">
      <c r="A25" s="219"/>
      <c r="B25" s="220"/>
      <c r="C25" s="11" t="s">
        <v>29</v>
      </c>
      <c r="D25" s="76">
        <v>2177</v>
      </c>
      <c r="E25" s="76">
        <f>E36+E42+E47</f>
        <v>1988</v>
      </c>
      <c r="F25" s="76">
        <f>SUM(F47+F42+F36)</f>
        <v>1988</v>
      </c>
      <c r="G25" s="76">
        <f>G36+G42+G47</f>
        <v>0</v>
      </c>
      <c r="H25" s="76">
        <v>1983.49</v>
      </c>
      <c r="I25" s="76">
        <f>SUM(H25/D25*100)</f>
        <v>91.111162149747358</v>
      </c>
      <c r="J25" s="76">
        <f>SUM(H25/E25*100)</f>
        <v>99.773138832997986</v>
      </c>
    </row>
    <row r="26" spans="1:10" ht="12.75" customHeight="1">
      <c r="A26" s="219"/>
      <c r="B26" s="220"/>
      <c r="C26" s="14" t="s">
        <v>27</v>
      </c>
      <c r="D26" s="76" t="s">
        <v>111</v>
      </c>
      <c r="E26" s="76" t="s">
        <v>111</v>
      </c>
      <c r="F26" s="76" t="s">
        <v>111</v>
      </c>
      <c r="G26" s="76" t="s">
        <v>111</v>
      </c>
      <c r="H26" s="76" t="s">
        <v>111</v>
      </c>
      <c r="I26" s="76" t="s">
        <v>111</v>
      </c>
      <c r="J26" s="76" t="s">
        <v>111</v>
      </c>
    </row>
    <row r="27" spans="1:10" ht="15.75" hidden="1">
      <c r="A27" s="236" t="s">
        <v>30</v>
      </c>
      <c r="B27" s="217"/>
      <c r="C27" s="13" t="s">
        <v>11</v>
      </c>
      <c r="D27" s="81"/>
      <c r="E27" s="81"/>
      <c r="F27" s="81"/>
      <c r="G27" s="76"/>
      <c r="H27" s="76"/>
      <c r="I27" s="76"/>
      <c r="J27" s="76"/>
    </row>
    <row r="28" spans="1:10" ht="15.75" hidden="1">
      <c r="A28" s="237"/>
      <c r="B28" s="220"/>
      <c r="C28" s="10" t="s">
        <v>9</v>
      </c>
      <c r="D28" s="82"/>
      <c r="E28" s="82"/>
      <c r="F28" s="82"/>
      <c r="G28" s="76"/>
      <c r="H28" s="76"/>
      <c r="I28" s="76"/>
      <c r="J28" s="76"/>
    </row>
    <row r="29" spans="1:10" ht="15.75" hidden="1">
      <c r="A29" s="237"/>
      <c r="B29" s="220"/>
      <c r="C29" s="14" t="s">
        <v>10</v>
      </c>
      <c r="D29" s="83"/>
      <c r="E29" s="83"/>
      <c r="F29" s="83"/>
      <c r="G29" s="76"/>
      <c r="H29" s="76"/>
      <c r="I29" s="76"/>
      <c r="J29" s="76"/>
    </row>
    <row r="30" spans="1:10" ht="15.75" hidden="1">
      <c r="A30" s="237"/>
      <c r="B30" s="220"/>
      <c r="C30" s="11" t="s">
        <v>29</v>
      </c>
      <c r="D30" s="77"/>
      <c r="E30" s="77"/>
      <c r="F30" s="77"/>
      <c r="G30" s="76"/>
      <c r="H30" s="76"/>
      <c r="I30" s="76"/>
      <c r="J30" s="76"/>
    </row>
    <row r="31" spans="1:10" ht="15.75" hidden="1">
      <c r="A31" s="237"/>
      <c r="B31" s="220"/>
      <c r="C31" s="14" t="s">
        <v>27</v>
      </c>
      <c r="D31" s="83"/>
      <c r="E31" s="83"/>
      <c r="F31" s="83"/>
      <c r="G31" s="76"/>
      <c r="H31" s="76"/>
      <c r="I31" s="76"/>
      <c r="J31" s="76"/>
    </row>
    <row r="32" spans="1:10" ht="15.75">
      <c r="A32" s="44" t="s">
        <v>0</v>
      </c>
      <c r="B32" s="43"/>
      <c r="C32" s="14"/>
      <c r="D32" s="83"/>
      <c r="E32" s="83"/>
      <c r="F32" s="83"/>
      <c r="G32" s="76"/>
      <c r="H32" s="76"/>
      <c r="I32" s="76"/>
      <c r="J32" s="76"/>
    </row>
    <row r="33" spans="1:10" ht="15.75">
      <c r="A33" s="240" t="s">
        <v>31</v>
      </c>
      <c r="B33" s="243" t="s">
        <v>79</v>
      </c>
      <c r="C33" s="13" t="s">
        <v>11</v>
      </c>
      <c r="D33" s="78">
        <f>SUM(D34:D37)</f>
        <v>709</v>
      </c>
      <c r="E33" s="78">
        <f>SUM(E34:E36)</f>
        <v>520</v>
      </c>
      <c r="F33" s="78">
        <f>SUM(E33)</f>
        <v>520</v>
      </c>
      <c r="G33" s="79" t="str">
        <f>G36</f>
        <v>0</v>
      </c>
      <c r="H33" s="79">
        <f>H36</f>
        <v>519.24</v>
      </c>
      <c r="I33" s="104">
        <f>SUM(H33/D33*100)</f>
        <v>73.235543018335676</v>
      </c>
      <c r="J33" s="79">
        <f>J36</f>
        <v>99.853846153846163</v>
      </c>
    </row>
    <row r="34" spans="1:10" ht="15.75">
      <c r="A34" s="241"/>
      <c r="B34" s="244"/>
      <c r="C34" s="10" t="s">
        <v>9</v>
      </c>
      <c r="D34" s="74" t="s">
        <v>111</v>
      </c>
      <c r="E34" s="74" t="s">
        <v>111</v>
      </c>
      <c r="F34" s="74" t="s">
        <v>111</v>
      </c>
      <c r="G34" s="76" t="s">
        <v>111</v>
      </c>
      <c r="H34" s="76" t="s">
        <v>111</v>
      </c>
      <c r="I34" s="76" t="s">
        <v>111</v>
      </c>
      <c r="J34" s="76" t="s">
        <v>111</v>
      </c>
    </row>
    <row r="35" spans="1:10" ht="15.75">
      <c r="A35" s="241"/>
      <c r="B35" s="244"/>
      <c r="C35" s="14" t="s">
        <v>10</v>
      </c>
      <c r="D35" s="80" t="s">
        <v>111</v>
      </c>
      <c r="E35" s="80" t="s">
        <v>111</v>
      </c>
      <c r="F35" s="80" t="s">
        <v>111</v>
      </c>
      <c r="G35" s="76" t="s">
        <v>111</v>
      </c>
      <c r="H35" s="76" t="s">
        <v>111</v>
      </c>
      <c r="I35" s="76" t="s">
        <v>111</v>
      </c>
      <c r="J35" s="76" t="s">
        <v>111</v>
      </c>
    </row>
    <row r="36" spans="1:10" ht="15.75">
      <c r="A36" s="241"/>
      <c r="B36" s="244"/>
      <c r="C36" s="11" t="s">
        <v>29</v>
      </c>
      <c r="D36" s="76">
        <v>709</v>
      </c>
      <c r="E36" s="76">
        <v>520</v>
      </c>
      <c r="F36" s="76">
        <f>SUM(E36)</f>
        <v>520</v>
      </c>
      <c r="G36" s="76" t="s">
        <v>76</v>
      </c>
      <c r="H36" s="76">
        <v>519.24</v>
      </c>
      <c r="I36" s="76">
        <f>SUM(H36/D36*100)</f>
        <v>73.235543018335676</v>
      </c>
      <c r="J36" s="76">
        <f>SUM(H36/E36*100)</f>
        <v>99.853846153846163</v>
      </c>
    </row>
    <row r="37" spans="1:10" ht="13.5" customHeight="1">
      <c r="A37" s="242"/>
      <c r="B37" s="244"/>
      <c r="C37" s="14" t="s">
        <v>27</v>
      </c>
      <c r="D37" s="76" t="s">
        <v>111</v>
      </c>
      <c r="E37" s="83" t="s">
        <v>111</v>
      </c>
      <c r="F37" s="83" t="s">
        <v>111</v>
      </c>
      <c r="G37" s="76" t="s">
        <v>111</v>
      </c>
      <c r="H37" s="76" t="s">
        <v>111</v>
      </c>
      <c r="I37" s="76" t="s">
        <v>111</v>
      </c>
      <c r="J37" s="76" t="s">
        <v>111</v>
      </c>
    </row>
    <row r="38" spans="1:10" ht="15.75" hidden="1" customHeight="1">
      <c r="A38" s="72" t="s">
        <v>0</v>
      </c>
      <c r="B38" s="245"/>
      <c r="C38" s="14"/>
      <c r="D38" s="83"/>
      <c r="E38" s="83"/>
      <c r="F38" s="83"/>
      <c r="G38" s="76"/>
      <c r="H38" s="76"/>
      <c r="I38" s="76"/>
      <c r="J38" s="76"/>
    </row>
    <row r="39" spans="1:10" ht="15.75">
      <c r="A39" s="238" t="s">
        <v>32</v>
      </c>
      <c r="B39" s="217" t="s">
        <v>80</v>
      </c>
      <c r="C39" s="13" t="s">
        <v>11</v>
      </c>
      <c r="D39" s="78">
        <f>SUM(D40:D43)</f>
        <v>1468</v>
      </c>
      <c r="E39" s="78">
        <f>SUM(E40:E42)</f>
        <v>1468</v>
      </c>
      <c r="F39" s="78">
        <f>SUM(E39)</f>
        <v>1468</v>
      </c>
      <c r="G39" s="79" t="str">
        <f>G42</f>
        <v>0</v>
      </c>
      <c r="H39" s="79">
        <f>H42</f>
        <v>1443.05</v>
      </c>
      <c r="I39" s="79">
        <f>I42</f>
        <v>98.300408719346038</v>
      </c>
      <c r="J39" s="79">
        <f>J42</f>
        <v>98.300408719346038</v>
      </c>
    </row>
    <row r="40" spans="1:10" ht="15.75">
      <c r="A40" s="239"/>
      <c r="B40" s="220"/>
      <c r="C40" s="10" t="s">
        <v>9</v>
      </c>
      <c r="D40" s="74" t="s">
        <v>111</v>
      </c>
      <c r="E40" s="74" t="s">
        <v>111</v>
      </c>
      <c r="F40" s="74" t="s">
        <v>111</v>
      </c>
      <c r="G40" s="76" t="s">
        <v>111</v>
      </c>
      <c r="H40" s="76" t="s">
        <v>111</v>
      </c>
      <c r="I40" s="76" t="s">
        <v>111</v>
      </c>
      <c r="J40" s="76" t="s">
        <v>111</v>
      </c>
    </row>
    <row r="41" spans="1:10" ht="15.75">
      <c r="A41" s="239"/>
      <c r="B41" s="220"/>
      <c r="C41" s="14" t="s">
        <v>10</v>
      </c>
      <c r="D41" s="80" t="s">
        <v>111</v>
      </c>
      <c r="E41" s="80" t="s">
        <v>111</v>
      </c>
      <c r="F41" s="80" t="s">
        <v>111</v>
      </c>
      <c r="G41" s="76" t="s">
        <v>111</v>
      </c>
      <c r="H41" s="76" t="s">
        <v>111</v>
      </c>
      <c r="I41" s="76" t="s">
        <v>111</v>
      </c>
      <c r="J41" s="76" t="s">
        <v>111</v>
      </c>
    </row>
    <row r="42" spans="1:10" ht="15.75">
      <c r="A42" s="239"/>
      <c r="B42" s="220"/>
      <c r="C42" s="11" t="s">
        <v>29</v>
      </c>
      <c r="D42" s="76">
        <v>1468</v>
      </c>
      <c r="E42" s="76">
        <v>1468</v>
      </c>
      <c r="F42" s="76">
        <f>SUM(E42)</f>
        <v>1468</v>
      </c>
      <c r="G42" s="76" t="s">
        <v>76</v>
      </c>
      <c r="H42" s="76">
        <v>1443.05</v>
      </c>
      <c r="I42" s="76">
        <f>SUM(H42/D42*100)</f>
        <v>98.300408719346038</v>
      </c>
      <c r="J42" s="76">
        <f>SUM(H42/E42*100)</f>
        <v>98.300408719346038</v>
      </c>
    </row>
    <row r="43" spans="1:10" ht="15.75">
      <c r="A43" s="239"/>
      <c r="B43" s="220"/>
      <c r="C43" s="14" t="s">
        <v>27</v>
      </c>
      <c r="D43" s="76" t="s">
        <v>111</v>
      </c>
      <c r="E43" s="80" t="s">
        <v>111</v>
      </c>
      <c r="F43" s="80" t="s">
        <v>111</v>
      </c>
      <c r="G43" s="76" t="s">
        <v>111</v>
      </c>
      <c r="H43" s="76" t="s">
        <v>111</v>
      </c>
      <c r="I43" s="76" t="s">
        <v>111</v>
      </c>
      <c r="J43" s="76" t="s">
        <v>111</v>
      </c>
    </row>
    <row r="44" spans="1:10" ht="15.75">
      <c r="A44" s="238" t="s">
        <v>77</v>
      </c>
      <c r="B44" s="217" t="s">
        <v>100</v>
      </c>
      <c r="C44" s="13" t="s">
        <v>11</v>
      </c>
      <c r="D44" s="78">
        <v>0</v>
      </c>
      <c r="E44" s="78">
        <f>SUM(E45:E48)</f>
        <v>0</v>
      </c>
      <c r="F44" s="78">
        <v>0</v>
      </c>
      <c r="G44" s="79" t="str">
        <f>G47</f>
        <v>0</v>
      </c>
      <c r="H44" s="79">
        <f>H47</f>
        <v>0</v>
      </c>
      <c r="I44" s="79">
        <v>0</v>
      </c>
      <c r="J44" s="79">
        <v>0</v>
      </c>
    </row>
    <row r="45" spans="1:10" ht="15.75">
      <c r="A45" s="239"/>
      <c r="B45" s="220"/>
      <c r="C45" s="10" t="s">
        <v>9</v>
      </c>
      <c r="D45" s="74" t="s">
        <v>111</v>
      </c>
      <c r="E45" s="74" t="s">
        <v>111</v>
      </c>
      <c r="F45" s="74" t="s">
        <v>111</v>
      </c>
      <c r="G45" s="76" t="s">
        <v>111</v>
      </c>
      <c r="H45" s="76" t="s">
        <v>111</v>
      </c>
      <c r="I45" s="76" t="s">
        <v>111</v>
      </c>
      <c r="J45" s="76" t="s">
        <v>111</v>
      </c>
    </row>
    <row r="46" spans="1:10" ht="15.75">
      <c r="A46" s="239"/>
      <c r="B46" s="220"/>
      <c r="C46" s="14" t="s">
        <v>10</v>
      </c>
      <c r="D46" s="80" t="s">
        <v>111</v>
      </c>
      <c r="E46" s="80" t="s">
        <v>111</v>
      </c>
      <c r="F46" s="80" t="s">
        <v>111</v>
      </c>
      <c r="G46" s="76" t="s">
        <v>111</v>
      </c>
      <c r="H46" s="76" t="s">
        <v>111</v>
      </c>
      <c r="I46" s="76" t="s">
        <v>111</v>
      </c>
      <c r="J46" s="76" t="s">
        <v>111</v>
      </c>
    </row>
    <row r="47" spans="1:10" ht="27.75" customHeight="1">
      <c r="A47" s="239"/>
      <c r="B47" s="220"/>
      <c r="C47" s="11" t="s">
        <v>29</v>
      </c>
      <c r="D47" s="76">
        <v>0</v>
      </c>
      <c r="E47" s="76">
        <v>0</v>
      </c>
      <c r="F47" s="76">
        <v>0</v>
      </c>
      <c r="G47" s="76" t="s">
        <v>76</v>
      </c>
      <c r="H47" s="76">
        <v>0</v>
      </c>
      <c r="I47" s="76" t="s">
        <v>111</v>
      </c>
      <c r="J47" s="76">
        <v>0</v>
      </c>
    </row>
    <row r="48" spans="1:10" ht="15.75" customHeight="1">
      <c r="A48" s="239"/>
      <c r="B48" s="220"/>
      <c r="C48" s="14" t="s">
        <v>27</v>
      </c>
      <c r="D48" s="8" t="s">
        <v>111</v>
      </c>
      <c r="E48" s="8" t="s">
        <v>111</v>
      </c>
      <c r="F48" s="8" t="s">
        <v>111</v>
      </c>
      <c r="G48" s="8" t="s">
        <v>111</v>
      </c>
      <c r="H48" s="8" t="s">
        <v>111</v>
      </c>
      <c r="I48" s="8" t="s">
        <v>111</v>
      </c>
      <c r="J48" s="8" t="s">
        <v>111</v>
      </c>
    </row>
    <row r="49" spans="1:10" ht="14.25" hidden="1" customHeight="1">
      <c r="A49" s="44" t="s">
        <v>8</v>
      </c>
      <c r="B49" s="43" t="s">
        <v>44</v>
      </c>
      <c r="C49" s="199"/>
      <c r="D49" s="202"/>
      <c r="E49" s="203"/>
      <c r="F49" s="203"/>
      <c r="G49" s="203"/>
      <c r="H49" s="203"/>
      <c r="I49" s="203"/>
      <c r="J49" s="204"/>
    </row>
    <row r="50" spans="1:10" ht="3" hidden="1" customHeight="1">
      <c r="A50" s="256" t="s">
        <v>33</v>
      </c>
      <c r="B50" s="217"/>
      <c r="C50" s="200"/>
      <c r="D50" s="13"/>
      <c r="E50" s="205"/>
      <c r="F50" s="206"/>
      <c r="G50" s="207"/>
      <c r="H50" s="8"/>
      <c r="I50" s="8"/>
      <c r="J50" s="8"/>
    </row>
    <row r="51" spans="1:10" ht="9" hidden="1" customHeight="1">
      <c r="A51" s="256"/>
      <c r="B51" s="217"/>
      <c r="C51" s="201"/>
      <c r="D51" s="10"/>
      <c r="E51" s="208"/>
      <c r="F51" s="209"/>
      <c r="G51" s="210"/>
      <c r="H51" s="8"/>
      <c r="I51" s="8"/>
      <c r="J51" s="8"/>
    </row>
    <row r="52" spans="1:10" ht="24" hidden="1" customHeight="1">
      <c r="A52" s="256"/>
      <c r="B52" s="217"/>
      <c r="C52" s="14" t="s">
        <v>10</v>
      </c>
      <c r="D52" s="14"/>
      <c r="E52" s="14"/>
      <c r="F52" s="14"/>
      <c r="G52" s="8"/>
      <c r="H52" s="8"/>
      <c r="I52" s="8"/>
      <c r="J52" s="8"/>
    </row>
    <row r="53" spans="1:10" ht="19.5" hidden="1" customHeight="1">
      <c r="A53" s="256"/>
      <c r="B53" s="217"/>
      <c r="C53" s="11" t="s">
        <v>29</v>
      </c>
      <c r="D53" s="11"/>
      <c r="E53" s="11"/>
      <c r="F53" s="11"/>
      <c r="G53" s="8"/>
      <c r="H53" s="8"/>
      <c r="I53" s="8"/>
      <c r="J53" s="8"/>
    </row>
    <row r="54" spans="1:10" ht="22.5" hidden="1" customHeight="1">
      <c r="A54" s="256"/>
      <c r="B54" s="217"/>
      <c r="C54" s="14" t="s">
        <v>27</v>
      </c>
      <c r="D54" s="14"/>
      <c r="E54" s="14"/>
      <c r="F54" s="14"/>
      <c r="G54" s="8"/>
      <c r="H54" s="8"/>
      <c r="I54" s="8"/>
      <c r="J54" s="8"/>
    </row>
    <row r="55" spans="1:10" ht="17.25" hidden="1" customHeight="1">
      <c r="A55" s="256" t="s">
        <v>22</v>
      </c>
      <c r="B55" s="217"/>
      <c r="C55" s="13" t="s">
        <v>11</v>
      </c>
      <c r="D55" s="13"/>
      <c r="E55" s="13"/>
      <c r="F55" s="13"/>
      <c r="G55" s="8"/>
      <c r="H55" s="8"/>
      <c r="I55" s="8"/>
      <c r="J55" s="8"/>
    </row>
    <row r="56" spans="1:10" ht="21" hidden="1" customHeight="1">
      <c r="A56" s="256"/>
      <c r="B56" s="217"/>
      <c r="C56" s="10" t="s">
        <v>9</v>
      </c>
      <c r="D56" s="10"/>
      <c r="E56" s="10"/>
      <c r="F56" s="10"/>
      <c r="G56" s="8"/>
      <c r="H56" s="8"/>
      <c r="I56" s="8"/>
      <c r="J56" s="8"/>
    </row>
    <row r="57" spans="1:10" ht="23.25" hidden="1" customHeight="1">
      <c r="A57" s="256"/>
      <c r="B57" s="217"/>
      <c r="C57" s="14" t="s">
        <v>10</v>
      </c>
      <c r="D57" s="14"/>
      <c r="E57" s="14"/>
      <c r="F57" s="14"/>
      <c r="G57" s="8"/>
      <c r="H57" s="8"/>
      <c r="I57" s="8"/>
      <c r="J57" s="8"/>
    </row>
    <row r="58" spans="1:10" ht="17.25" hidden="1" customHeight="1">
      <c r="A58" s="256"/>
      <c r="B58" s="217"/>
      <c r="C58" s="11" t="s">
        <v>29</v>
      </c>
      <c r="D58" s="11"/>
      <c r="E58" s="11"/>
      <c r="F58" s="11"/>
      <c r="G58" s="8"/>
      <c r="H58" s="8"/>
      <c r="I58" s="8"/>
      <c r="J58" s="8"/>
    </row>
    <row r="59" spans="1:10" ht="23.25" hidden="1" customHeight="1">
      <c r="A59" s="256"/>
      <c r="B59" s="217"/>
      <c r="C59" s="14" t="s">
        <v>27</v>
      </c>
      <c r="D59" s="14"/>
      <c r="E59" s="14"/>
      <c r="F59" s="14"/>
      <c r="G59" s="8"/>
      <c r="H59" s="8"/>
      <c r="I59" s="8"/>
      <c r="J59" s="8"/>
    </row>
    <row r="60" spans="1:10" ht="21" hidden="1" customHeight="1">
      <c r="A60" s="42" t="s">
        <v>7</v>
      </c>
      <c r="B60" s="43"/>
      <c r="C60" s="14" t="s">
        <v>7</v>
      </c>
      <c r="D60" s="14"/>
      <c r="E60" s="14"/>
      <c r="F60" s="14"/>
      <c r="G60" s="8"/>
      <c r="H60" s="8"/>
      <c r="I60" s="8"/>
      <c r="J60" s="8"/>
    </row>
    <row r="61" spans="1:10" ht="21.75" hidden="1" customHeight="1">
      <c r="A61" s="42" t="s">
        <v>1</v>
      </c>
      <c r="B61" s="43"/>
      <c r="C61" s="14"/>
      <c r="D61" s="14"/>
      <c r="E61" s="14"/>
      <c r="F61" s="14"/>
      <c r="G61" s="8"/>
      <c r="H61" s="8"/>
      <c r="I61" s="8"/>
      <c r="J61" s="8"/>
    </row>
    <row r="62" spans="1:10" ht="19.5" hidden="1" customHeight="1">
      <c r="A62" s="256" t="s">
        <v>28</v>
      </c>
      <c r="B62" s="217"/>
      <c r="C62" s="13" t="s">
        <v>11</v>
      </c>
      <c r="D62" s="13"/>
      <c r="E62" s="13"/>
      <c r="F62" s="13"/>
      <c r="G62" s="8"/>
      <c r="H62" s="8"/>
      <c r="I62" s="8"/>
      <c r="J62" s="8"/>
    </row>
    <row r="63" spans="1:10" ht="13.5" hidden="1" customHeight="1">
      <c r="A63" s="256"/>
      <c r="B63" s="217"/>
      <c r="C63" s="10" t="s">
        <v>9</v>
      </c>
      <c r="D63" s="10"/>
      <c r="E63" s="10"/>
      <c r="F63" s="10"/>
      <c r="G63" s="8"/>
      <c r="H63" s="8"/>
      <c r="I63" s="8"/>
      <c r="J63" s="8"/>
    </row>
    <row r="64" spans="1:10" ht="24.75" hidden="1" customHeight="1">
      <c r="A64" s="256"/>
      <c r="B64" s="217"/>
      <c r="C64" s="14" t="s">
        <v>10</v>
      </c>
      <c r="D64" s="14"/>
      <c r="E64" s="14"/>
      <c r="F64" s="14"/>
      <c r="G64" s="8"/>
      <c r="H64" s="8"/>
      <c r="I64" s="8"/>
      <c r="J64" s="8"/>
    </row>
    <row r="65" spans="1:13" ht="17.25" hidden="1" customHeight="1">
      <c r="A65" s="256"/>
      <c r="B65" s="217"/>
      <c r="C65" s="11" t="s">
        <v>29</v>
      </c>
      <c r="D65" s="11"/>
      <c r="E65" s="11"/>
      <c r="F65" s="11"/>
      <c r="G65" s="8"/>
      <c r="H65" s="8"/>
      <c r="I65" s="8"/>
      <c r="J65" s="8"/>
    </row>
    <row r="66" spans="1:13" ht="24" hidden="1" customHeight="1">
      <c r="A66" s="256"/>
      <c r="B66" s="217"/>
      <c r="C66" s="14" t="s">
        <v>27</v>
      </c>
      <c r="D66" s="14"/>
      <c r="E66" s="14"/>
      <c r="F66" s="14"/>
      <c r="G66" s="8"/>
      <c r="H66" s="8"/>
      <c r="I66" s="8"/>
      <c r="J66" s="8"/>
    </row>
    <row r="67" spans="1:13" ht="23.25" hidden="1" customHeight="1">
      <c r="A67" s="248"/>
      <c r="B67" s="248"/>
      <c r="C67" s="249"/>
      <c r="D67" s="249"/>
      <c r="E67" s="249"/>
      <c r="F67" s="249"/>
      <c r="G67" s="249"/>
      <c r="H67" s="249"/>
      <c r="I67" s="29"/>
      <c r="J67" s="29"/>
    </row>
    <row r="68" spans="1:13" ht="24" hidden="1" customHeight="1">
      <c r="A68" s="250"/>
      <c r="B68" s="251"/>
      <c r="C68" s="251"/>
      <c r="D68" s="252"/>
      <c r="E68" s="252"/>
      <c r="F68" s="252"/>
      <c r="G68" s="29"/>
      <c r="H68" s="29"/>
      <c r="I68" s="29"/>
      <c r="J68" s="29"/>
    </row>
    <row r="69" spans="1:13" ht="39" hidden="1" customHeight="1">
      <c r="A69" s="33"/>
      <c r="B69" s="33"/>
      <c r="C69" s="27"/>
      <c r="D69" s="27"/>
      <c r="E69" s="27"/>
      <c r="F69" s="27"/>
      <c r="G69" s="28"/>
      <c r="H69" s="50"/>
      <c r="I69" s="50"/>
      <c r="J69" s="28"/>
      <c r="M69" s="28"/>
    </row>
    <row r="70" spans="1:13" ht="158.25" customHeight="1">
      <c r="A70" s="211" t="s">
        <v>109</v>
      </c>
      <c r="B70" s="211"/>
      <c r="C70" s="89"/>
      <c r="D70" s="89" t="s">
        <v>110</v>
      </c>
      <c r="E70" s="34"/>
      <c r="F70" s="34"/>
      <c r="G70" s="35"/>
      <c r="J70" s="35"/>
      <c r="M70" s="28"/>
    </row>
    <row r="71" spans="1:13" ht="15.75" customHeight="1">
      <c r="A71" s="33" t="s">
        <v>39</v>
      </c>
      <c r="B71" s="26" t="s">
        <v>81</v>
      </c>
      <c r="C71" s="27"/>
      <c r="D71" s="27"/>
      <c r="E71" s="27"/>
      <c r="F71" s="27"/>
      <c r="G71" s="28"/>
      <c r="J71" s="28"/>
      <c r="M71" s="28"/>
    </row>
    <row r="72" spans="1:13" ht="15.75" customHeight="1">
      <c r="A72" s="26" t="s">
        <v>40</v>
      </c>
      <c r="B72" s="26" t="s">
        <v>82</v>
      </c>
      <c r="C72" s="27"/>
      <c r="D72" s="27"/>
      <c r="E72" s="27"/>
      <c r="F72" s="27"/>
      <c r="G72" s="28"/>
      <c r="J72" s="28"/>
      <c r="M72" s="28"/>
    </row>
    <row r="73" spans="1:13" ht="15.75" customHeight="1">
      <c r="A73" s="26"/>
      <c r="B73" s="32"/>
      <c r="C73" s="27"/>
      <c r="D73" s="27"/>
      <c r="E73" s="27"/>
      <c r="F73" s="27"/>
      <c r="G73" s="28"/>
      <c r="J73" s="28"/>
      <c r="M73" s="28"/>
    </row>
    <row r="75" spans="1:13" ht="15.75">
      <c r="A75" s="253"/>
      <c r="B75" s="253"/>
      <c r="C75" s="1"/>
      <c r="D75" s="1"/>
      <c r="E75" s="1"/>
      <c r="F75" s="1"/>
      <c r="G75" s="1"/>
      <c r="H75" s="254"/>
      <c r="I75" s="254"/>
      <c r="J75" s="254"/>
    </row>
    <row r="76" spans="1:13" ht="19.5" customHeight="1">
      <c r="A76" s="253"/>
      <c r="B76" s="253"/>
      <c r="C76" s="1"/>
      <c r="D76" s="1"/>
      <c r="E76" s="1"/>
      <c r="F76" s="1"/>
      <c r="G76" s="1"/>
      <c r="H76" s="254"/>
      <c r="I76" s="254"/>
      <c r="J76" s="254"/>
    </row>
    <row r="77" spans="1:13">
      <c r="H77" s="40"/>
      <c r="I77" s="40"/>
    </row>
  </sheetData>
  <mergeCells count="41">
    <mergeCell ref="A3:J3"/>
    <mergeCell ref="A67:H67"/>
    <mergeCell ref="A68:F68"/>
    <mergeCell ref="A75:B76"/>
    <mergeCell ref="H75:J76"/>
    <mergeCell ref="C5:C8"/>
    <mergeCell ref="A55:A59"/>
    <mergeCell ref="B55:B59"/>
    <mergeCell ref="A62:A66"/>
    <mergeCell ref="B62:B66"/>
    <mergeCell ref="A10:A14"/>
    <mergeCell ref="A16:A20"/>
    <mergeCell ref="A50:A54"/>
    <mergeCell ref="B50:B54"/>
    <mergeCell ref="B5:B8"/>
    <mergeCell ref="B39:B43"/>
    <mergeCell ref="B27:B31"/>
    <mergeCell ref="A27:A31"/>
    <mergeCell ref="A39:A43"/>
    <mergeCell ref="A44:A48"/>
    <mergeCell ref="B44:B48"/>
    <mergeCell ref="A33:A37"/>
    <mergeCell ref="B33:B38"/>
    <mergeCell ref="D5:J5"/>
    <mergeCell ref="A5:A8"/>
    <mergeCell ref="B10:B15"/>
    <mergeCell ref="B16:B21"/>
    <mergeCell ref="A22:A26"/>
    <mergeCell ref="B22:B26"/>
    <mergeCell ref="D6:D8"/>
    <mergeCell ref="H6:H8"/>
    <mergeCell ref="I6:I8"/>
    <mergeCell ref="J6:J8"/>
    <mergeCell ref="E6:G6"/>
    <mergeCell ref="F7:G7"/>
    <mergeCell ref="E7:E8"/>
    <mergeCell ref="C49:C51"/>
    <mergeCell ref="D49:J49"/>
    <mergeCell ref="E50:G50"/>
    <mergeCell ref="E51:G51"/>
    <mergeCell ref="A70:B70"/>
  </mergeCells>
  <printOptions horizontalCentered="1"/>
  <pageMargins left="0.78740157480314965" right="0.78740157480314965" top="1.3385826771653544" bottom="0.35433070866141736" header="0" footer="0"/>
  <pageSetup paperSize="9" scale="55" firstPageNumber="14" fitToHeight="0" orientation="landscape" useFirstPageNumber="1" r:id="rId1"/>
  <headerFooter scaleWithDoc="0"/>
  <rowBreaks count="1" manualBreakCount="1">
    <brk id="6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42"/>
  <sheetViews>
    <sheetView tabSelected="1" view="pageBreakPreview" zoomScaleNormal="85" zoomScaleSheetLayoutView="100" workbookViewId="0">
      <selection activeCell="A15" sqref="A15:H15"/>
    </sheetView>
  </sheetViews>
  <sheetFormatPr defaultRowHeight="12.75"/>
  <cols>
    <col min="1" max="1" width="8.28515625" customWidth="1"/>
    <col min="2" max="2" width="42.5703125" customWidth="1"/>
    <col min="3" max="3" width="14.42578125" style="100" customWidth="1"/>
    <col min="4" max="4" width="19" customWidth="1"/>
    <col min="5" max="5" width="14.28515625" customWidth="1"/>
    <col min="6" max="6" width="13" customWidth="1"/>
    <col min="7" max="7" width="21.28515625" customWidth="1"/>
    <col min="8" max="8" width="23.5703125" customWidth="1"/>
  </cols>
  <sheetData>
    <row r="1" spans="1:8" ht="18.75">
      <c r="A1" s="6"/>
      <c r="B1" s="37"/>
      <c r="C1" s="91"/>
      <c r="D1" s="15"/>
      <c r="E1" s="15"/>
      <c r="F1" s="15"/>
      <c r="G1" s="15"/>
      <c r="H1" s="64" t="s">
        <v>47</v>
      </c>
    </row>
    <row r="2" spans="1:8" ht="8.25" customHeight="1">
      <c r="A2" s="6"/>
      <c r="B2" s="17"/>
      <c r="C2" s="92"/>
      <c r="D2" s="18"/>
      <c r="E2" s="18"/>
      <c r="F2" s="18"/>
      <c r="G2" s="18"/>
      <c r="H2" s="18"/>
    </row>
    <row r="3" spans="1:8" s="3" customFormat="1" ht="90.75" customHeight="1">
      <c r="A3" s="260" t="s">
        <v>149</v>
      </c>
      <c r="B3" s="260"/>
      <c r="C3" s="260"/>
      <c r="D3" s="260"/>
      <c r="E3" s="260"/>
      <c r="F3" s="260"/>
      <c r="G3" s="260"/>
      <c r="H3" s="260"/>
    </row>
    <row r="4" spans="1:8" s="3" customFormat="1" ht="3.75" hidden="1" customHeight="1">
      <c r="A4" s="66"/>
      <c r="B4" s="65"/>
      <c r="C4" s="93"/>
      <c r="D4" s="65"/>
      <c r="E4" s="65"/>
      <c r="F4" s="65"/>
      <c r="G4" s="65"/>
      <c r="H4" s="65"/>
    </row>
    <row r="5" spans="1:8" s="3" customFormat="1" ht="0.75" customHeight="1">
      <c r="A5" s="22"/>
      <c r="B5" s="22"/>
      <c r="C5" s="94"/>
      <c r="D5" s="22"/>
      <c r="E5" s="22"/>
      <c r="F5" s="22"/>
      <c r="G5" s="22"/>
      <c r="H5" s="22"/>
    </row>
    <row r="6" spans="1:8" ht="1.5" customHeight="1">
      <c r="A6" s="5"/>
      <c r="B6" s="7"/>
      <c r="C6" s="95"/>
      <c r="D6" s="4"/>
      <c r="E6" s="4"/>
      <c r="F6" s="4"/>
      <c r="G6" s="4"/>
      <c r="H6" s="4"/>
    </row>
    <row r="7" spans="1:8" s="20" customFormat="1" ht="47.25">
      <c r="A7" s="255" t="s">
        <v>2</v>
      </c>
      <c r="B7" s="186" t="s">
        <v>5</v>
      </c>
      <c r="C7" s="255" t="s">
        <v>6</v>
      </c>
      <c r="D7" s="21" t="s">
        <v>34</v>
      </c>
      <c r="E7" s="21"/>
      <c r="F7" s="21"/>
      <c r="G7" s="21"/>
      <c r="H7" s="255" t="s">
        <v>18</v>
      </c>
    </row>
    <row r="8" spans="1:8" s="3" customFormat="1" ht="15.75">
      <c r="A8" s="255"/>
      <c r="B8" s="186"/>
      <c r="C8" s="255"/>
      <c r="D8" s="49"/>
      <c r="E8" s="21" t="s">
        <v>12</v>
      </c>
      <c r="F8" s="21"/>
      <c r="G8" s="21"/>
      <c r="H8" s="255"/>
    </row>
    <row r="9" spans="1:8" s="20" customFormat="1" ht="54" customHeight="1">
      <c r="A9" s="255"/>
      <c r="B9" s="186"/>
      <c r="C9" s="255"/>
      <c r="D9" s="41" t="s">
        <v>38</v>
      </c>
      <c r="E9" s="41" t="s">
        <v>13</v>
      </c>
      <c r="F9" s="41" t="s">
        <v>14</v>
      </c>
      <c r="G9" s="52" t="s">
        <v>35</v>
      </c>
      <c r="H9" s="255"/>
    </row>
    <row r="10" spans="1:8" s="3" customFormat="1" ht="15.75" customHeight="1">
      <c r="A10" s="264" t="s">
        <v>83</v>
      </c>
      <c r="B10" s="264"/>
      <c r="C10" s="264"/>
      <c r="D10" s="264"/>
      <c r="E10" s="264"/>
      <c r="F10" s="264"/>
      <c r="G10" s="264"/>
      <c r="H10" s="264"/>
    </row>
    <row r="11" spans="1:8" s="3" customFormat="1" ht="128.25" customHeight="1">
      <c r="A11" s="44" t="s">
        <v>3</v>
      </c>
      <c r="B11" s="127" t="s">
        <v>126</v>
      </c>
      <c r="C11" s="167" t="s">
        <v>127</v>
      </c>
      <c r="D11" s="116" t="s">
        <v>111</v>
      </c>
      <c r="E11" s="168" t="s">
        <v>111</v>
      </c>
      <c r="F11" s="101" t="s">
        <v>111</v>
      </c>
      <c r="G11" s="174" t="s">
        <v>111</v>
      </c>
      <c r="H11" s="169" t="s">
        <v>111</v>
      </c>
    </row>
    <row r="12" spans="1:8" s="3" customFormat="1" ht="128.25" customHeight="1">
      <c r="A12" s="178" t="s">
        <v>4</v>
      </c>
      <c r="B12" s="179" t="s">
        <v>142</v>
      </c>
      <c r="C12" s="177" t="s">
        <v>127</v>
      </c>
      <c r="D12" s="116" t="s">
        <v>111</v>
      </c>
      <c r="E12" s="168" t="s">
        <v>111</v>
      </c>
      <c r="F12" s="101" t="s">
        <v>111</v>
      </c>
      <c r="G12" s="174" t="s">
        <v>111</v>
      </c>
      <c r="H12" s="178" t="s">
        <v>111</v>
      </c>
    </row>
    <row r="13" spans="1:8" s="3" customFormat="1" ht="128.25" customHeight="1">
      <c r="A13" s="178" t="s">
        <v>143</v>
      </c>
      <c r="B13" s="179" t="s">
        <v>145</v>
      </c>
      <c r="C13" s="177" t="s">
        <v>144</v>
      </c>
      <c r="D13" s="116">
        <v>15</v>
      </c>
      <c r="E13" s="168">
        <v>13.3</v>
      </c>
      <c r="F13" s="101">
        <v>13.3</v>
      </c>
      <c r="G13" s="174">
        <v>100</v>
      </c>
      <c r="H13" s="184" t="s">
        <v>111</v>
      </c>
    </row>
    <row r="14" spans="1:8" s="3" customFormat="1" ht="127.5" customHeight="1">
      <c r="A14" s="45" t="s">
        <v>146</v>
      </c>
      <c r="B14" s="128" t="s">
        <v>147</v>
      </c>
      <c r="C14" s="167" t="s">
        <v>144</v>
      </c>
      <c r="D14" s="116">
        <v>22</v>
      </c>
      <c r="E14" s="168">
        <v>21</v>
      </c>
      <c r="F14" s="101">
        <v>21</v>
      </c>
      <c r="G14" s="174">
        <v>100</v>
      </c>
      <c r="H14" s="184" t="s">
        <v>111</v>
      </c>
    </row>
    <row r="15" spans="1:8" s="3" customFormat="1" ht="34.5" customHeight="1">
      <c r="A15" s="267" t="s">
        <v>96</v>
      </c>
      <c r="B15" s="268"/>
      <c r="C15" s="268"/>
      <c r="D15" s="268"/>
      <c r="E15" s="268"/>
      <c r="F15" s="268"/>
      <c r="G15" s="268"/>
      <c r="H15" s="269"/>
    </row>
    <row r="16" spans="1:8" s="3" customFormat="1" ht="119.25" customHeight="1">
      <c r="A16" s="88" t="s">
        <v>3</v>
      </c>
      <c r="B16" s="84" t="s">
        <v>95</v>
      </c>
      <c r="C16" s="90" t="s">
        <v>128</v>
      </c>
      <c r="D16" s="101">
        <v>93</v>
      </c>
      <c r="E16" s="102">
        <v>94</v>
      </c>
      <c r="F16" s="101">
        <v>94</v>
      </c>
      <c r="G16" s="101">
        <f>F16/E16*100</f>
        <v>100</v>
      </c>
      <c r="H16" s="121" t="s">
        <v>111</v>
      </c>
    </row>
    <row r="17" spans="1:8" s="3" customFormat="1" ht="126" customHeight="1">
      <c r="A17" s="42" t="s">
        <v>4</v>
      </c>
      <c r="B17" s="103" t="s">
        <v>131</v>
      </c>
      <c r="C17" s="30" t="s">
        <v>127</v>
      </c>
      <c r="D17" s="168">
        <v>9</v>
      </c>
      <c r="E17" s="168">
        <v>11</v>
      </c>
      <c r="F17" s="85">
        <v>11</v>
      </c>
      <c r="G17" s="85">
        <v>100</v>
      </c>
      <c r="H17" s="183" t="s">
        <v>111</v>
      </c>
    </row>
    <row r="18" spans="1:8" s="3" customFormat="1" ht="41.25" customHeight="1">
      <c r="A18" s="270" t="s">
        <v>97</v>
      </c>
      <c r="B18" s="271"/>
      <c r="C18" s="271"/>
      <c r="D18" s="271"/>
      <c r="E18" s="271"/>
      <c r="F18" s="271"/>
      <c r="G18" s="271"/>
      <c r="H18" s="272"/>
    </row>
    <row r="19" spans="1:8" s="3" customFormat="1" ht="36.75" customHeight="1">
      <c r="A19" s="42" t="s">
        <v>3</v>
      </c>
      <c r="B19" s="30" t="s">
        <v>84</v>
      </c>
      <c r="C19" s="86" t="s">
        <v>85</v>
      </c>
      <c r="D19" s="85">
        <v>14.2</v>
      </c>
      <c r="E19" s="85">
        <v>14.1</v>
      </c>
      <c r="F19" s="85">
        <v>14.1</v>
      </c>
      <c r="G19" s="85">
        <f>SUM(F19/E19)*100</f>
        <v>100</v>
      </c>
      <c r="H19" s="120" t="s">
        <v>111</v>
      </c>
    </row>
    <row r="20" spans="1:8" s="3" customFormat="1" ht="86.25" customHeight="1">
      <c r="A20" s="42" t="s">
        <v>4</v>
      </c>
      <c r="B20" s="30" t="s">
        <v>94</v>
      </c>
      <c r="C20" s="86" t="s">
        <v>129</v>
      </c>
      <c r="D20" s="85">
        <v>96</v>
      </c>
      <c r="E20" s="85">
        <v>98</v>
      </c>
      <c r="F20" s="85">
        <v>97</v>
      </c>
      <c r="G20" s="85">
        <f>SUM(F20/E20*100)</f>
        <v>98.979591836734699</v>
      </c>
      <c r="H20" s="182" t="s">
        <v>111</v>
      </c>
    </row>
    <row r="21" spans="1:8" s="3" customFormat="1" ht="0.75" hidden="1" customHeight="1">
      <c r="A21" s="266" t="s">
        <v>25</v>
      </c>
      <c r="B21" s="266"/>
      <c r="C21" s="266"/>
      <c r="D21" s="266"/>
      <c r="E21" s="266"/>
      <c r="F21" s="266"/>
      <c r="G21" s="266"/>
      <c r="H21" s="266"/>
    </row>
    <row r="22" spans="1:8" s="3" customFormat="1" ht="14.25" hidden="1" customHeight="1">
      <c r="A22" s="47"/>
      <c r="B22" s="30" t="s">
        <v>57</v>
      </c>
      <c r="C22" s="86"/>
      <c r="D22" s="8"/>
      <c r="E22" s="8"/>
      <c r="F22" s="8"/>
      <c r="G22" s="8"/>
      <c r="H22" s="8"/>
    </row>
    <row r="23" spans="1:8" s="3" customFormat="1" ht="15.75" hidden="1">
      <c r="A23" s="47"/>
      <c r="B23" s="30" t="s">
        <v>58</v>
      </c>
      <c r="C23" s="86"/>
      <c r="D23" s="8"/>
      <c r="E23" s="8"/>
      <c r="F23" s="8"/>
      <c r="G23" s="8"/>
      <c r="H23" s="8"/>
    </row>
    <row r="24" spans="1:8" s="3" customFormat="1" ht="15.75" hidden="1">
      <c r="A24" s="47" t="s">
        <v>7</v>
      </c>
      <c r="B24" s="48" t="s">
        <v>7</v>
      </c>
      <c r="C24" s="86"/>
      <c r="D24" s="8"/>
      <c r="E24" s="8"/>
      <c r="F24" s="8"/>
      <c r="G24" s="8"/>
      <c r="H24" s="8"/>
    </row>
    <row r="25" spans="1:8" s="3" customFormat="1" ht="15.75" hidden="1">
      <c r="A25" s="265" t="s">
        <v>33</v>
      </c>
      <c r="B25" s="265"/>
      <c r="C25" s="265"/>
      <c r="D25" s="265"/>
      <c r="E25" s="265"/>
      <c r="F25" s="265"/>
      <c r="G25" s="265"/>
      <c r="H25" s="265"/>
    </row>
    <row r="26" spans="1:8" s="3" customFormat="1" ht="16.5" hidden="1" customHeight="1">
      <c r="A26" s="44" t="s">
        <v>7</v>
      </c>
      <c r="B26" s="30" t="s">
        <v>56</v>
      </c>
      <c r="C26" s="86"/>
      <c r="D26" s="8"/>
      <c r="E26" s="8"/>
      <c r="F26" s="8"/>
      <c r="G26" s="8"/>
      <c r="H26" s="8"/>
    </row>
    <row r="27" spans="1:8" ht="18" hidden="1" customHeight="1">
      <c r="A27" s="36" t="s">
        <v>20</v>
      </c>
      <c r="B27" s="30" t="s">
        <v>57</v>
      </c>
      <c r="C27" s="96"/>
      <c r="D27" s="23"/>
      <c r="E27" s="23"/>
      <c r="F27" s="23"/>
      <c r="G27" s="53"/>
      <c r="H27" s="23"/>
    </row>
    <row r="28" spans="1:8" ht="21" hidden="1" customHeight="1">
      <c r="A28" s="42" t="s">
        <v>7</v>
      </c>
      <c r="B28" s="45" t="s">
        <v>7</v>
      </c>
      <c r="C28" s="86"/>
      <c r="D28" s="8"/>
      <c r="E28" s="8"/>
      <c r="F28" s="8"/>
      <c r="G28" s="8"/>
      <c r="H28" s="8"/>
    </row>
    <row r="29" spans="1:8" ht="23.25" hidden="1" customHeight="1">
      <c r="A29" s="265" t="s">
        <v>22</v>
      </c>
      <c r="B29" s="265"/>
      <c r="C29" s="265"/>
      <c r="D29" s="265"/>
      <c r="E29" s="265"/>
      <c r="F29" s="265"/>
      <c r="G29" s="265"/>
      <c r="H29" s="265"/>
    </row>
    <row r="30" spans="1:8" ht="12" hidden="1" customHeight="1">
      <c r="A30" s="30" t="s">
        <v>7</v>
      </c>
      <c r="B30" s="30" t="s">
        <v>57</v>
      </c>
      <c r="C30" s="87"/>
      <c r="D30" s="9"/>
      <c r="E30" s="9"/>
      <c r="F30" s="9"/>
      <c r="G30" s="9"/>
      <c r="H30" s="9"/>
    </row>
    <row r="31" spans="1:8" ht="15.75" hidden="1">
      <c r="A31" s="30" t="s">
        <v>7</v>
      </c>
      <c r="B31" s="30" t="s">
        <v>59</v>
      </c>
      <c r="C31" s="87"/>
      <c r="D31" s="9"/>
      <c r="E31" s="9"/>
      <c r="F31" s="9"/>
      <c r="G31" s="9"/>
      <c r="H31" s="9"/>
    </row>
    <row r="32" spans="1:8" ht="15.75" hidden="1">
      <c r="A32" s="42" t="s">
        <v>7</v>
      </c>
      <c r="B32" s="45" t="s">
        <v>7</v>
      </c>
      <c r="C32" s="87"/>
      <c r="D32" s="9"/>
      <c r="E32" s="9"/>
      <c r="F32" s="9"/>
      <c r="G32" s="9"/>
      <c r="H32" s="9"/>
    </row>
    <row r="33" spans="1:8" ht="1.5" hidden="1" customHeight="1">
      <c r="A33" s="30"/>
      <c r="B33" s="30" t="s">
        <v>1</v>
      </c>
      <c r="C33" s="96"/>
      <c r="D33" s="23"/>
      <c r="E33" s="23"/>
      <c r="F33" s="23"/>
      <c r="G33" s="53"/>
      <c r="H33" s="23"/>
    </row>
    <row r="34" spans="1:8" ht="12.75" customHeight="1">
      <c r="A34" s="38"/>
      <c r="B34" s="39"/>
      <c r="C34" s="97"/>
      <c r="D34" s="39"/>
      <c r="E34" s="39"/>
      <c r="F34" s="39"/>
      <c r="G34" s="39"/>
      <c r="H34" s="39"/>
    </row>
    <row r="35" spans="1:8" ht="10.5" customHeight="1">
      <c r="A35" s="263" t="s">
        <v>49</v>
      </c>
      <c r="B35" s="263"/>
      <c r="C35" s="263"/>
      <c r="D35" s="263"/>
      <c r="E35" s="263"/>
      <c r="F35" s="263"/>
      <c r="G35" s="263"/>
      <c r="H35" s="263"/>
    </row>
    <row r="36" spans="1:8" ht="7.5" hidden="1" customHeight="1">
      <c r="A36" s="68"/>
      <c r="B36" s="68"/>
      <c r="C36" s="98"/>
      <c r="D36" s="68"/>
      <c r="E36" s="68"/>
      <c r="F36" s="68"/>
      <c r="G36" s="68"/>
      <c r="H36" s="68"/>
    </row>
    <row r="37" spans="1:8" ht="13.5" customHeight="1">
      <c r="A37" s="129"/>
      <c r="B37" s="129"/>
      <c r="C37" s="130"/>
      <c r="D37" s="129"/>
      <c r="E37" s="129"/>
      <c r="F37" s="129"/>
      <c r="G37" s="129"/>
      <c r="H37" s="129"/>
    </row>
    <row r="38" spans="1:8" ht="15" hidden="1" customHeight="1">
      <c r="A38" s="55"/>
      <c r="B38" s="55"/>
      <c r="C38" s="99"/>
      <c r="D38" s="55"/>
      <c r="E38" s="55"/>
      <c r="F38" s="55"/>
      <c r="G38" s="55"/>
      <c r="H38" s="55"/>
    </row>
    <row r="39" spans="1:8" ht="35.25" hidden="1" customHeight="1">
      <c r="A39" s="253"/>
      <c r="B39" s="262"/>
      <c r="C39" s="262"/>
      <c r="D39" s="55"/>
      <c r="E39" s="55"/>
      <c r="F39" s="55"/>
      <c r="G39" s="55"/>
      <c r="H39" s="55"/>
    </row>
    <row r="40" spans="1:8" ht="15" hidden="1" customHeight="1">
      <c r="A40" s="262"/>
      <c r="B40" s="262"/>
      <c r="C40" s="262"/>
      <c r="D40" s="2"/>
      <c r="E40" s="2"/>
      <c r="F40" s="2"/>
      <c r="G40" s="2"/>
      <c r="H40" s="67"/>
    </row>
    <row r="41" spans="1:8" ht="24.75" customHeight="1">
      <c r="B41" s="261" t="s">
        <v>112</v>
      </c>
      <c r="C41" s="261"/>
      <c r="D41" s="261"/>
      <c r="E41" s="261"/>
      <c r="F41" s="261"/>
      <c r="G41" s="261"/>
    </row>
    <row r="42" spans="1:8" ht="15" customHeight="1"/>
  </sheetData>
  <mergeCells count="14">
    <mergeCell ref="A3:H3"/>
    <mergeCell ref="B41:G41"/>
    <mergeCell ref="A39:C40"/>
    <mergeCell ref="A7:A9"/>
    <mergeCell ref="B7:B9"/>
    <mergeCell ref="C7:C9"/>
    <mergeCell ref="A35:H35"/>
    <mergeCell ref="H7:H9"/>
    <mergeCell ref="A10:H10"/>
    <mergeCell ref="A25:H25"/>
    <mergeCell ref="A29:H29"/>
    <mergeCell ref="A21:H21"/>
    <mergeCell ref="A15:H15"/>
    <mergeCell ref="A18:H18"/>
  </mergeCells>
  <printOptions horizontalCentered="1"/>
  <pageMargins left="0.78740157480314965" right="0.78740157480314965" top="1.1417322834645669" bottom="0.35433070866141736" header="0" footer="0"/>
  <pageSetup paperSize="9" scale="84" firstPageNumber="11" fitToHeight="0" orientation="landscape" useFirstPageNumber="1" r:id="rId1"/>
  <headerFooter scaleWithDoc="0"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табл1</vt:lpstr>
      <vt:lpstr>табл2</vt:lpstr>
      <vt:lpstr>табл3</vt:lpstr>
      <vt:lpstr>табл1!Заголовки_для_печати</vt:lpstr>
      <vt:lpstr>табл2!Заголовки_для_печати</vt:lpstr>
      <vt:lpstr>табл3!Заголовки_для_печати</vt:lpstr>
      <vt:lpstr>табл1!Область_печати</vt:lpstr>
      <vt:lpstr>табл2!Область_печати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2022-01-26T05:47:46Z</cp:lastPrinted>
  <dcterms:created xsi:type="dcterms:W3CDTF">2005-05-11T09:34:44Z</dcterms:created>
  <dcterms:modified xsi:type="dcterms:W3CDTF">2022-01-28T06:28:31Z</dcterms:modified>
</cp:coreProperties>
</file>