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2'!$A$5:$J$44</definedName>
    <definedName name="_xlnm.Print_Titles" localSheetId="0">'Приложение № 2'!$5:$6</definedName>
  </definedNames>
  <calcPr calcId="145621" fullPrecision="0"/>
</workbook>
</file>

<file path=xl/calcChain.xml><?xml version="1.0" encoding="utf-8"?>
<calcChain xmlns="http://schemas.openxmlformats.org/spreadsheetml/2006/main">
  <c r="F26" i="98" l="1"/>
  <c r="G26" i="98"/>
  <c r="H26" i="98"/>
  <c r="I26" i="98"/>
  <c r="J26" i="98"/>
  <c r="E26" i="98"/>
  <c r="F12" i="98" l="1"/>
  <c r="G12" i="98"/>
  <c r="H12" i="98"/>
  <c r="I12" i="98"/>
  <c r="J12" i="98"/>
  <c r="E12" i="98"/>
  <c r="D31" i="98"/>
  <c r="D12" i="98" l="1"/>
  <c r="E10" i="98"/>
  <c r="E9" i="98" l="1"/>
  <c r="F9" i="98"/>
  <c r="G9" i="98"/>
  <c r="H9" i="98"/>
  <c r="I9" i="98"/>
  <c r="J9" i="98"/>
  <c r="D24" i="98" l="1"/>
  <c r="D25" i="98"/>
  <c r="D30" i="98"/>
  <c r="D32" i="98"/>
  <c r="D21" i="98"/>
  <c r="D22" i="98"/>
  <c r="D23" i="98"/>
  <c r="D28" i="98"/>
  <c r="D35" i="98"/>
  <c r="D36" i="98"/>
  <c r="D37" i="98"/>
  <c r="D38" i="98"/>
  <c r="D39" i="98"/>
  <c r="D40" i="98"/>
  <c r="D41" i="98"/>
  <c r="D44" i="98"/>
  <c r="G10" i="98"/>
  <c r="H10" i="98"/>
  <c r="I10" i="98"/>
  <c r="J10" i="98"/>
  <c r="E11" i="98"/>
  <c r="F11" i="98"/>
  <c r="G11" i="98"/>
  <c r="H11" i="98"/>
  <c r="I11" i="98"/>
  <c r="J11" i="98"/>
  <c r="E13" i="98"/>
  <c r="F13" i="98"/>
  <c r="G13" i="98"/>
  <c r="H13" i="98"/>
  <c r="I13" i="98"/>
  <c r="J13" i="98"/>
  <c r="E14" i="98"/>
  <c r="F14" i="98"/>
  <c r="G14" i="98"/>
  <c r="H14" i="98"/>
  <c r="I14" i="98"/>
  <c r="J14" i="98"/>
  <c r="E15" i="98"/>
  <c r="F15" i="98"/>
  <c r="G15" i="98"/>
  <c r="H15" i="98"/>
  <c r="I15" i="98"/>
  <c r="J15" i="98"/>
  <c r="E16" i="98"/>
  <c r="F16" i="98"/>
  <c r="G16" i="98"/>
  <c r="H16" i="98"/>
  <c r="I16" i="98"/>
  <c r="J16" i="98"/>
  <c r="E17" i="98"/>
  <c r="F17" i="98"/>
  <c r="G17" i="98"/>
  <c r="H17" i="98"/>
  <c r="I17" i="98"/>
  <c r="J17" i="98"/>
  <c r="E18" i="98"/>
  <c r="F18" i="98"/>
  <c r="G18" i="98"/>
  <c r="H18" i="98"/>
  <c r="I18" i="98"/>
  <c r="J18" i="98"/>
  <c r="H19" i="98"/>
  <c r="I19" i="98"/>
  <c r="J19" i="98"/>
  <c r="E20" i="98"/>
  <c r="F20" i="98"/>
  <c r="G20" i="98"/>
  <c r="H20" i="98"/>
  <c r="I20" i="98"/>
  <c r="J20" i="98"/>
  <c r="F10" i="98"/>
  <c r="E33" i="98"/>
  <c r="F33" i="98"/>
  <c r="G33" i="98"/>
  <c r="H33" i="98"/>
  <c r="I33" i="98"/>
  <c r="J33" i="98"/>
  <c r="E42" i="98"/>
  <c r="F42" i="98"/>
  <c r="G42" i="98"/>
  <c r="H42" i="98"/>
  <c r="I42" i="98"/>
  <c r="J42" i="98"/>
  <c r="H7" i="98" l="1"/>
  <c r="E7" i="98"/>
  <c r="G7" i="98"/>
  <c r="J7" i="98"/>
  <c r="F7" i="98"/>
  <c r="I7" i="98"/>
  <c r="D18" i="98"/>
  <c r="D14" i="98"/>
  <c r="D42" i="98"/>
  <c r="D16" i="98"/>
  <c r="D17" i="98"/>
  <c r="D15" i="98"/>
  <c r="D13" i="98"/>
  <c r="D33" i="98"/>
  <c r="D19" i="98"/>
  <c r="D11" i="98"/>
  <c r="D10" i="98"/>
  <c r="D9" i="98"/>
  <c r="D29" i="98"/>
  <c r="D20" i="98"/>
  <c r="D26" i="98"/>
  <c r="D7" i="98" l="1"/>
</calcChain>
</file>

<file path=xl/sharedStrings.xml><?xml version="1.0" encoding="utf-8"?>
<sst xmlns="http://schemas.openxmlformats.org/spreadsheetml/2006/main" count="64" uniqueCount="39">
  <si>
    <t>Статус</t>
  </si>
  <si>
    <t>Муниципальная программа</t>
  </si>
  <si>
    <t>Всего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</si>
  <si>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</si>
  <si>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</si>
  <si>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</si>
  <si>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</si>
  <si>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</si>
  <si>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</si>
  <si>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</si>
  <si>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</si>
  <si>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</si>
  <si>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</si>
  <si>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</si>
  <si>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</si>
  <si>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</si>
  <si>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</si>
  <si>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</si>
  <si>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</si>
  <si>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</si>
  <si>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</si>
  <si>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</si>
  <si>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</si>
  <si>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</si>
  <si>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</si>
  <si>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в том числе по ГРБС</t>
  </si>
  <si>
    <t>2025 год</t>
  </si>
  <si>
    <t>2026 год</t>
  </si>
  <si>
    <t>2027 год</t>
  </si>
  <si>
    <t>2028 год</t>
  </si>
  <si>
    <t>2029 год</t>
  </si>
  <si>
    <t>2030 год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</si>
  <si>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</si>
  <si>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</si>
  <si>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 xml:space="preserve">  к муниципальной программе</t>
  </si>
  <si>
    <t>«Приложение № 4</t>
  </si>
  <si>
    <t>.»</t>
  </si>
  <si>
    <t>6. Приложение № 4 «Расходы бюджета городского округа город Воронеж на реализацию муниципальной программы городского округа город Воронеж «Развитие образования»  в разрезе главных распорядителей средств бюджета городского округа город Воронеж (II этап)» к муниципальной программе городского округа город Воронеж «Развитие образования»  изложить в следующей редакции:</t>
  </si>
  <si>
    <t xml:space="preserve">Расходы бюджета городского округа город Воронеж на реализацию муниципальной программы городского округа город Воронеж «Развитие образования»  в разрезе главных распорядителей средств бюджета городского округа город Воронеж (II этап)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</si>
</sst>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2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9"/>
      <name val="Times New Roman"/>
      <family val="1"/>
      <charset val="204"/>
    </font>
    <font>
      <sz val="1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2" fillId="0" borderId="0"/>
    <xf numFmtId="0" fontId="4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52">
    <xf numFmtId="0" fontId="0" fillId="0" borderId="0" xfId="0"/>
    <xf numFmtId="0" fontId="5" fillId="0" borderId="0" xfId="2" applyFont="1" applyFill="1"/>
    <xf numFmtId="4" fontId="5" fillId="0" borderId="0" xfId="2" applyNumberFormat="1" applyFont="1" applyFill="1"/>
    <xf numFmtId="0" fontId="6" fillId="0" borderId="0" xfId="2" applyFont="1" applyFill="1"/>
    <xf numFmtId="0" fontId="7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wrapText="1"/>
    </xf>
    <xf numFmtId="4" fontId="7" fillId="0" borderId="0" xfId="2" applyNumberFormat="1" applyFont="1" applyFill="1"/>
    <xf numFmtId="0" fontId="7" fillId="0" borderId="0" xfId="2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4" fillId="0" borderId="0" xfId="2" applyFont="1" applyFill="1"/>
    <xf numFmtId="0" fontId="13" fillId="0" borderId="1" xfId="2" applyFont="1" applyFill="1" applyBorder="1" applyAlignment="1">
      <alignment wrapText="1"/>
    </xf>
    <xf numFmtId="4" fontId="14" fillId="0" borderId="0" xfId="2" applyNumberFormat="1" applyFont="1" applyFill="1"/>
    <xf numFmtId="0" fontId="13" fillId="0" borderId="1" xfId="2" applyFont="1" applyFill="1" applyBorder="1" applyAlignment="1">
      <alignment vertical="top" wrapText="1"/>
    </xf>
    <xf numFmtId="0" fontId="15" fillId="0" borderId="0" xfId="2" applyFont="1" applyFill="1"/>
    <xf numFmtId="0" fontId="13" fillId="0" borderId="1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 vertical="top"/>
    </xf>
    <xf numFmtId="0" fontId="16" fillId="0" borderId="0" xfId="2" applyFont="1" applyFill="1" applyAlignment="1">
      <alignment vertical="center"/>
    </xf>
    <xf numFmtId="2" fontId="14" fillId="0" borderId="0" xfId="2" applyNumberFormat="1" applyFont="1" applyFill="1"/>
    <xf numFmtId="4" fontId="15" fillId="0" borderId="0" xfId="2" applyNumberFormat="1" applyFont="1" applyFill="1"/>
    <xf numFmtId="4" fontId="2" fillId="0" borderId="1" xfId="2" applyNumberFormat="1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0" fontId="20" fillId="0" borderId="0" xfId="2" applyFont="1" applyFill="1" applyAlignment="1">
      <alignment vertical="center"/>
    </xf>
    <xf numFmtId="4" fontId="20" fillId="0" borderId="0" xfId="2" applyNumberFormat="1" applyFont="1" applyFill="1" applyAlignment="1">
      <alignment horizontal="right" wrapText="1"/>
    </xf>
    <xf numFmtId="0" fontId="20" fillId="0" borderId="0" xfId="2" applyFont="1" applyFill="1" applyAlignment="1">
      <alignment horizontal="left" wrapText="1"/>
    </xf>
    <xf numFmtId="0" fontId="20" fillId="0" borderId="0" xfId="2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top" wrapText="1"/>
    </xf>
    <xf numFmtId="0" fontId="13" fillId="0" borderId="4" xfId="2" applyFont="1" applyFill="1" applyBorder="1" applyAlignment="1">
      <alignment horizontal="center" vertical="top" wrapText="1"/>
    </xf>
    <xf numFmtId="0" fontId="13" fillId="0" borderId="3" xfId="2" applyFont="1" applyFill="1" applyBorder="1" applyAlignment="1">
      <alignment horizontal="center" vertical="top" wrapText="1"/>
    </xf>
    <xf numFmtId="0" fontId="20" fillId="0" borderId="0" xfId="2" applyFont="1" applyFill="1" applyAlignment="1">
      <alignment horizontal="left" vertical="center" wrapText="1"/>
    </xf>
    <xf numFmtId="4" fontId="20" fillId="0" borderId="0" xfId="2" applyNumberFormat="1" applyFont="1" applyFill="1" applyAlignment="1">
      <alignment horizontal="right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4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46"/>
  <sheetViews>
    <sheetView tabSelected="1" zoomScale="80" zoomScaleNormal="80" zoomScaleSheetLayoutView="70" zoomScalePageLayoutView="66" workbookViewId="0">
      <selection sqref="A1:J1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61" style="1" customWidth="1"/>
    <col min="4" max="4" width="17" style="1" customWidth="1"/>
    <col min="5" max="6" width="16.7109375" style="2" customWidth="1"/>
    <col min="7" max="7" width="16.140625" style="2" customWidth="1"/>
    <col min="8" max="8" width="17.140625" style="2" customWidth="1"/>
    <col min="9" max="9" width="15.7109375" style="2" customWidth="1"/>
    <col min="10" max="10" width="17.140625" style="2" customWidth="1"/>
    <col min="11" max="11" width="15" style="1" customWidth="1"/>
    <col min="12" max="12" width="18.28515625" style="1" customWidth="1"/>
    <col min="13" max="13" width="20.5703125" style="1" customWidth="1"/>
    <col min="14" max="14" width="27" style="1" customWidth="1"/>
    <col min="15" max="15" width="15.85546875" style="1" customWidth="1"/>
    <col min="16" max="16" width="15.42578125" style="1" customWidth="1"/>
    <col min="17" max="17" width="11.140625" style="1" customWidth="1"/>
    <col min="18" max="18" width="11.28515625" style="1" customWidth="1"/>
    <col min="19" max="224" width="9.140625" style="1" customWidth="1"/>
    <col min="225" max="225" width="0" style="1" hidden="1" customWidth="1"/>
    <col min="226" max="226" width="21.7109375" style="1" customWidth="1"/>
    <col min="227" max="227" width="48.140625" style="1" customWidth="1"/>
    <col min="228" max="228" width="29.7109375" style="1" customWidth="1"/>
    <col min="229" max="229" width="11.42578125" style="1" customWidth="1"/>
    <col min="230" max="230" width="7.5703125" style="1" customWidth="1"/>
    <col min="231" max="231" width="11.7109375" style="1" customWidth="1"/>
    <col min="232" max="232" width="7.140625" style="1" customWidth="1"/>
    <col min="233" max="233" width="0" style="1" hidden="1" customWidth="1"/>
    <col min="234" max="235" width="19.140625" style="1" customWidth="1"/>
    <col min="236" max="236" width="20.42578125" style="1" customWidth="1"/>
    <col min="237" max="237" width="20.85546875" style="1" customWidth="1"/>
    <col min="238" max="16384" width="22" style="1"/>
  </cols>
  <sheetData>
    <row r="1" spans="1:24" ht="77.25" customHeight="1" x14ac:dyDescent="0.35">
      <c r="A1" s="35" t="s">
        <v>37</v>
      </c>
      <c r="B1" s="35"/>
      <c r="C1" s="35"/>
      <c r="D1" s="35"/>
      <c r="E1" s="35"/>
      <c r="F1" s="35"/>
      <c r="G1" s="35"/>
      <c r="H1" s="35"/>
      <c r="I1" s="35"/>
      <c r="J1" s="35"/>
    </row>
    <row r="2" spans="1:24" ht="33" customHeight="1" x14ac:dyDescent="0.3">
      <c r="F2" s="33"/>
      <c r="G2" s="33"/>
      <c r="H2" s="33"/>
      <c r="I2" s="36" t="s">
        <v>35</v>
      </c>
      <c r="J2" s="36"/>
      <c r="K2" s="26"/>
      <c r="L2" s="26"/>
      <c r="M2" s="26"/>
      <c r="N2" s="26"/>
    </row>
    <row r="3" spans="1:24" ht="36" customHeight="1" x14ac:dyDescent="0.3">
      <c r="C3" s="2"/>
      <c r="F3" s="33"/>
      <c r="G3" s="33"/>
      <c r="H3" s="36" t="s">
        <v>34</v>
      </c>
      <c r="I3" s="36"/>
      <c r="J3" s="36"/>
      <c r="K3" s="26"/>
      <c r="L3" s="30"/>
      <c r="M3" s="30"/>
      <c r="N3" s="30"/>
      <c r="O3" s="31"/>
      <c r="P3" s="31"/>
    </row>
    <row r="4" spans="1:24" s="3" customFormat="1" ht="74.25" customHeight="1" x14ac:dyDescent="0.3">
      <c r="A4" s="40" t="s">
        <v>38</v>
      </c>
      <c r="B4" s="40"/>
      <c r="C4" s="40"/>
      <c r="D4" s="40"/>
      <c r="E4" s="40"/>
      <c r="F4" s="40"/>
      <c r="G4" s="40"/>
      <c r="H4" s="40"/>
      <c r="I4" s="40"/>
      <c r="J4" s="40"/>
    </row>
    <row r="5" spans="1:24" s="4" customFormat="1" ht="49.5" customHeight="1" x14ac:dyDescent="0.25">
      <c r="A5" s="50" t="s">
        <v>0</v>
      </c>
      <c r="B5" s="37" t="s">
        <v>3</v>
      </c>
      <c r="C5" s="37" t="s">
        <v>4</v>
      </c>
      <c r="D5" s="49" t="s">
        <v>21</v>
      </c>
      <c r="E5" s="49"/>
      <c r="F5" s="49"/>
      <c r="G5" s="49"/>
      <c r="H5" s="49"/>
      <c r="I5" s="49"/>
      <c r="J5" s="49"/>
      <c r="L5" s="8"/>
      <c r="M5" s="8"/>
      <c r="N5" s="8"/>
      <c r="O5" s="8"/>
      <c r="P5" s="8"/>
      <c r="Q5" s="8"/>
    </row>
    <row r="6" spans="1:24" s="4" customFormat="1" ht="53.25" customHeight="1" x14ac:dyDescent="0.25">
      <c r="A6" s="51"/>
      <c r="B6" s="38"/>
      <c r="C6" s="38"/>
      <c r="D6" s="15" t="s">
        <v>2</v>
      </c>
      <c r="E6" s="5" t="s">
        <v>26</v>
      </c>
      <c r="F6" s="5" t="s">
        <v>27</v>
      </c>
      <c r="G6" s="5" t="s">
        <v>28</v>
      </c>
      <c r="H6" s="6" t="s">
        <v>29</v>
      </c>
      <c r="I6" s="5" t="s">
        <v>30</v>
      </c>
      <c r="J6" s="5" t="s">
        <v>31</v>
      </c>
      <c r="K6" s="8"/>
      <c r="L6" s="8"/>
      <c r="M6" s="8"/>
    </row>
    <row r="7" spans="1:24" s="4" customFormat="1" ht="15.75" customHeight="1" x14ac:dyDescent="0.25">
      <c r="A7" s="37" t="s">
        <v>1</v>
      </c>
      <c r="B7" s="37" t="s">
        <v>5</v>
      </c>
      <c r="C7" s="7" t="s">
        <v>6</v>
      </c>
      <c r="D7" s="29">
        <f>E7+F7+G7+H7+I7+J7</f>
        <v>46088020.909999996</v>
      </c>
      <c r="E7" s="32">
        <f>E9+E10+E11+E13+E14+E15+E16+E17+E18+E19+E12</f>
        <v>7228690.8200000003</v>
      </c>
      <c r="F7" s="32">
        <f t="shared" ref="F7:J7" si="0">F9+F10+F11+F13+F14+F15+F16+F17+F18+F19+F12</f>
        <v>7179347.4000000004</v>
      </c>
      <c r="G7" s="32">
        <f t="shared" si="0"/>
        <v>6993644</v>
      </c>
      <c r="H7" s="32">
        <f t="shared" si="0"/>
        <v>7082602.1900000004</v>
      </c>
      <c r="I7" s="32">
        <f t="shared" si="0"/>
        <v>8485947.2100000009</v>
      </c>
      <c r="J7" s="32">
        <f t="shared" si="0"/>
        <v>9117789.2899999991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s="4" customFormat="1" ht="15.75" x14ac:dyDescent="0.25">
      <c r="A8" s="39"/>
      <c r="B8" s="39"/>
      <c r="C8" s="7" t="s">
        <v>25</v>
      </c>
      <c r="D8" s="29"/>
      <c r="E8" s="32"/>
      <c r="F8" s="32"/>
      <c r="G8" s="32"/>
      <c r="H8" s="32"/>
      <c r="I8" s="32"/>
      <c r="J8" s="32"/>
    </row>
    <row r="9" spans="1:24" s="4" customFormat="1" ht="31.5" x14ac:dyDescent="0.25">
      <c r="A9" s="39"/>
      <c r="B9" s="39"/>
      <c r="C9" s="7" t="s">
        <v>24</v>
      </c>
      <c r="D9" s="29">
        <f>E9+F9+G9+H9+I9+J9</f>
        <v>38991309</v>
      </c>
      <c r="E9" s="32">
        <f>E28+E22+E41+E44</f>
        <v>6011885</v>
      </c>
      <c r="F9" s="32">
        <f t="shared" ref="F9:J9" si="1">F28+F22+F41+F44</f>
        <v>6232522</v>
      </c>
      <c r="G9" s="32">
        <f t="shared" si="1"/>
        <v>6408770</v>
      </c>
      <c r="H9" s="32">
        <f t="shared" si="1"/>
        <v>6589636</v>
      </c>
      <c r="I9" s="32">
        <f t="shared" si="1"/>
        <v>6777322</v>
      </c>
      <c r="J9" s="32">
        <f t="shared" si="1"/>
        <v>6971174</v>
      </c>
    </row>
    <row r="10" spans="1:24" s="4" customFormat="1" ht="31.5" x14ac:dyDescent="0.25">
      <c r="A10" s="39"/>
      <c r="B10" s="39"/>
      <c r="C10" s="7" t="s">
        <v>7</v>
      </c>
      <c r="D10" s="29">
        <f t="shared" ref="D10:D44" si="2">E10+F10+G10+H10+I10+J10</f>
        <v>6404848.3099999996</v>
      </c>
      <c r="E10" s="32">
        <f t="shared" ref="E10:J10" si="3">E29+E23</f>
        <v>858569.42</v>
      </c>
      <c r="F10" s="32">
        <f t="shared" si="3"/>
        <v>843306.4</v>
      </c>
      <c r="G10" s="32">
        <f t="shared" si="3"/>
        <v>459402.8</v>
      </c>
      <c r="H10" s="32">
        <f t="shared" si="3"/>
        <v>458087.19</v>
      </c>
      <c r="I10" s="32">
        <f t="shared" si="3"/>
        <v>1673746.21</v>
      </c>
      <c r="J10" s="32">
        <f t="shared" si="3"/>
        <v>2111736.29</v>
      </c>
    </row>
    <row r="11" spans="1:24" s="4" customFormat="1" ht="31.5" x14ac:dyDescent="0.25">
      <c r="A11" s="39"/>
      <c r="B11" s="39"/>
      <c r="C11" s="7" t="s">
        <v>8</v>
      </c>
      <c r="D11" s="29">
        <f t="shared" si="2"/>
        <v>482589.6</v>
      </c>
      <c r="E11" s="32">
        <f t="shared" ref="E11:J11" si="4">E24+E30</f>
        <v>323357.40000000002</v>
      </c>
      <c r="F11" s="32">
        <f t="shared" si="4"/>
        <v>68640</v>
      </c>
      <c r="G11" s="32">
        <f t="shared" si="4"/>
        <v>90592.2</v>
      </c>
      <c r="H11" s="32">
        <f t="shared" si="4"/>
        <v>0</v>
      </c>
      <c r="I11" s="32">
        <f t="shared" si="4"/>
        <v>0</v>
      </c>
      <c r="J11" s="32">
        <f t="shared" si="4"/>
        <v>0</v>
      </c>
    </row>
    <row r="12" spans="1:24" s="4" customFormat="1" ht="31.5" x14ac:dyDescent="0.25">
      <c r="A12" s="39"/>
      <c r="B12" s="39"/>
      <c r="C12" s="7" t="s">
        <v>32</v>
      </c>
      <c r="D12" s="29">
        <f t="shared" si="2"/>
        <v>205848</v>
      </c>
      <c r="E12" s="32">
        <f>E31</f>
        <v>34308</v>
      </c>
      <c r="F12" s="32">
        <f t="shared" ref="F12:J12" si="5">F31</f>
        <v>34308</v>
      </c>
      <c r="G12" s="32">
        <f t="shared" si="5"/>
        <v>34308</v>
      </c>
      <c r="H12" s="32">
        <f t="shared" si="5"/>
        <v>34308</v>
      </c>
      <c r="I12" s="32">
        <f t="shared" si="5"/>
        <v>34308</v>
      </c>
      <c r="J12" s="32">
        <f t="shared" si="5"/>
        <v>34308</v>
      </c>
    </row>
    <row r="13" spans="1:24" s="4" customFormat="1" ht="15.75" x14ac:dyDescent="0.25">
      <c r="A13" s="39"/>
      <c r="B13" s="39"/>
      <c r="C13" s="11" t="s">
        <v>9</v>
      </c>
      <c r="D13" s="29">
        <f t="shared" si="2"/>
        <v>588</v>
      </c>
      <c r="E13" s="32">
        <f t="shared" ref="E13:I18" si="6">E35</f>
        <v>98</v>
      </c>
      <c r="F13" s="32">
        <f t="shared" si="6"/>
        <v>98</v>
      </c>
      <c r="G13" s="32">
        <f t="shared" si="6"/>
        <v>98</v>
      </c>
      <c r="H13" s="32">
        <f t="shared" si="6"/>
        <v>98</v>
      </c>
      <c r="I13" s="32">
        <f t="shared" si="6"/>
        <v>98</v>
      </c>
      <c r="J13" s="32">
        <f t="shared" ref="J13:J18" si="7">J35</f>
        <v>98</v>
      </c>
    </row>
    <row r="14" spans="1:24" s="4" customFormat="1" ht="15.75" x14ac:dyDescent="0.25">
      <c r="A14" s="39"/>
      <c r="B14" s="39"/>
      <c r="C14" s="11" t="s">
        <v>10</v>
      </c>
      <c r="D14" s="29">
        <f t="shared" si="2"/>
        <v>588</v>
      </c>
      <c r="E14" s="32">
        <f t="shared" si="6"/>
        <v>98</v>
      </c>
      <c r="F14" s="32">
        <f t="shared" si="6"/>
        <v>98</v>
      </c>
      <c r="G14" s="32">
        <f t="shared" si="6"/>
        <v>98</v>
      </c>
      <c r="H14" s="32">
        <f t="shared" si="6"/>
        <v>98</v>
      </c>
      <c r="I14" s="32">
        <f t="shared" si="6"/>
        <v>98</v>
      </c>
      <c r="J14" s="32">
        <f t="shared" si="7"/>
        <v>98</v>
      </c>
    </row>
    <row r="15" spans="1:24" s="4" customFormat="1" ht="15.75" x14ac:dyDescent="0.25">
      <c r="A15" s="39"/>
      <c r="B15" s="39"/>
      <c r="C15" s="11" t="s">
        <v>11</v>
      </c>
      <c r="D15" s="29">
        <f t="shared" si="2"/>
        <v>516</v>
      </c>
      <c r="E15" s="32">
        <f t="shared" si="6"/>
        <v>86</v>
      </c>
      <c r="F15" s="32">
        <f t="shared" si="6"/>
        <v>86</v>
      </c>
      <c r="G15" s="32">
        <f t="shared" si="6"/>
        <v>86</v>
      </c>
      <c r="H15" s="32">
        <f t="shared" si="6"/>
        <v>86</v>
      </c>
      <c r="I15" s="32">
        <f t="shared" si="6"/>
        <v>86</v>
      </c>
      <c r="J15" s="32">
        <f t="shared" si="7"/>
        <v>86</v>
      </c>
    </row>
    <row r="16" spans="1:24" s="4" customFormat="1" ht="15.75" x14ac:dyDescent="0.25">
      <c r="A16" s="39"/>
      <c r="B16" s="39"/>
      <c r="C16" s="11" t="s">
        <v>12</v>
      </c>
      <c r="D16" s="29">
        <f t="shared" si="2"/>
        <v>558</v>
      </c>
      <c r="E16" s="32">
        <f t="shared" si="6"/>
        <v>93</v>
      </c>
      <c r="F16" s="32">
        <f t="shared" si="6"/>
        <v>93</v>
      </c>
      <c r="G16" s="32">
        <f t="shared" si="6"/>
        <v>93</v>
      </c>
      <c r="H16" s="32">
        <f t="shared" si="6"/>
        <v>93</v>
      </c>
      <c r="I16" s="32">
        <f t="shared" si="6"/>
        <v>93</v>
      </c>
      <c r="J16" s="32">
        <f t="shared" si="7"/>
        <v>93</v>
      </c>
    </row>
    <row r="17" spans="1:18" s="4" customFormat="1" ht="15.75" x14ac:dyDescent="0.25">
      <c r="A17" s="39"/>
      <c r="B17" s="39"/>
      <c r="C17" s="11" t="s">
        <v>13</v>
      </c>
      <c r="D17" s="29">
        <f t="shared" si="2"/>
        <v>612</v>
      </c>
      <c r="E17" s="32">
        <f t="shared" si="6"/>
        <v>102</v>
      </c>
      <c r="F17" s="32">
        <f t="shared" si="6"/>
        <v>102</v>
      </c>
      <c r="G17" s="32">
        <f t="shared" si="6"/>
        <v>102</v>
      </c>
      <c r="H17" s="32">
        <f t="shared" si="6"/>
        <v>102</v>
      </c>
      <c r="I17" s="32">
        <f t="shared" si="6"/>
        <v>102</v>
      </c>
      <c r="J17" s="32">
        <f t="shared" si="7"/>
        <v>102</v>
      </c>
    </row>
    <row r="18" spans="1:18" s="9" customFormat="1" ht="15.75" x14ac:dyDescent="0.25">
      <c r="A18" s="39"/>
      <c r="B18" s="39"/>
      <c r="C18" s="11" t="s">
        <v>14</v>
      </c>
      <c r="D18" s="29">
        <f t="shared" si="2"/>
        <v>564</v>
      </c>
      <c r="E18" s="32">
        <f t="shared" si="6"/>
        <v>94</v>
      </c>
      <c r="F18" s="32">
        <f t="shared" si="6"/>
        <v>94</v>
      </c>
      <c r="G18" s="32">
        <f t="shared" si="6"/>
        <v>94</v>
      </c>
      <c r="H18" s="32">
        <f t="shared" si="6"/>
        <v>94</v>
      </c>
      <c r="I18" s="32">
        <f t="shared" si="6"/>
        <v>94</v>
      </c>
      <c r="J18" s="32">
        <f t="shared" si="7"/>
        <v>94</v>
      </c>
    </row>
    <row r="19" spans="1:18" s="9" customFormat="1" ht="31.5" x14ac:dyDescent="0.25">
      <c r="A19" s="38"/>
      <c r="B19" s="38"/>
      <c r="C19" s="11" t="s">
        <v>23</v>
      </c>
      <c r="D19" s="29">
        <f t="shared" si="2"/>
        <v>0</v>
      </c>
      <c r="E19" s="32">
        <v>0</v>
      </c>
      <c r="F19" s="32">
        <v>0</v>
      </c>
      <c r="G19" s="32">
        <v>0</v>
      </c>
      <c r="H19" s="32">
        <f>H25+H32</f>
        <v>0</v>
      </c>
      <c r="I19" s="32">
        <f>I25+I32</f>
        <v>0</v>
      </c>
      <c r="J19" s="32">
        <f>J25+J32</f>
        <v>0</v>
      </c>
    </row>
    <row r="20" spans="1:18" s="4" customFormat="1" ht="15.75" customHeight="1" x14ac:dyDescent="0.25">
      <c r="A20" s="37" t="s">
        <v>15</v>
      </c>
      <c r="B20" s="37" t="s">
        <v>16</v>
      </c>
      <c r="C20" s="10" t="s">
        <v>6</v>
      </c>
      <c r="D20" s="29">
        <f t="shared" si="2"/>
        <v>20404477.629999999</v>
      </c>
      <c r="E20" s="12">
        <f>SUM(E22:E24)</f>
        <v>3265956.82</v>
      </c>
      <c r="F20" s="12">
        <f>SUM(F22:F24)</f>
        <v>3146161</v>
      </c>
      <c r="G20" s="12">
        <f>SUM(G22:G24)</f>
        <v>3264947.3</v>
      </c>
      <c r="H20" s="12">
        <f>SUM(H22:H25)</f>
        <v>3207134.52</v>
      </c>
      <c r="I20" s="13">
        <f>SUM(I22:I24)</f>
        <v>3572183.58</v>
      </c>
      <c r="J20" s="12">
        <f>SUM(J22:J25)</f>
        <v>3948094.41</v>
      </c>
      <c r="K20" s="8"/>
      <c r="L20" s="8"/>
      <c r="M20" s="8"/>
      <c r="N20" s="8"/>
      <c r="O20" s="8"/>
      <c r="P20" s="8"/>
      <c r="Q20" s="8"/>
      <c r="R20" s="8"/>
    </row>
    <row r="21" spans="1:18" s="4" customFormat="1" ht="15.75" x14ac:dyDescent="0.25">
      <c r="A21" s="39"/>
      <c r="B21" s="39"/>
      <c r="C21" s="10" t="s">
        <v>25</v>
      </c>
      <c r="D21" s="29">
        <f t="shared" si="2"/>
        <v>0</v>
      </c>
      <c r="E21" s="32"/>
      <c r="F21" s="32"/>
      <c r="G21" s="32"/>
      <c r="H21" s="32"/>
      <c r="I21" s="32"/>
      <c r="J21" s="32"/>
    </row>
    <row r="22" spans="1:18" s="4" customFormat="1" ht="31.5" x14ac:dyDescent="0.25">
      <c r="A22" s="39"/>
      <c r="B22" s="39"/>
      <c r="C22" s="7" t="s">
        <v>24</v>
      </c>
      <c r="D22" s="29">
        <f t="shared" si="2"/>
        <v>18684579.600000001</v>
      </c>
      <c r="E22" s="12">
        <v>2888099.6</v>
      </c>
      <c r="F22" s="12">
        <v>2982938</v>
      </c>
      <c r="G22" s="12">
        <v>3065899</v>
      </c>
      <c r="H22" s="12">
        <v>3155746</v>
      </c>
      <c r="I22" s="13">
        <v>3248289</v>
      </c>
      <c r="J22" s="12">
        <v>3343608</v>
      </c>
    </row>
    <row r="23" spans="1:18" s="4" customFormat="1" ht="31.5" x14ac:dyDescent="0.25">
      <c r="A23" s="39"/>
      <c r="B23" s="39"/>
      <c r="C23" s="10" t="s">
        <v>7</v>
      </c>
      <c r="D23" s="29">
        <f t="shared" si="2"/>
        <v>1237308.43</v>
      </c>
      <c r="E23" s="12">
        <v>54499.82</v>
      </c>
      <c r="F23" s="12">
        <v>94583</v>
      </c>
      <c r="G23" s="12">
        <v>108456.1</v>
      </c>
      <c r="H23" s="12">
        <v>51388.52</v>
      </c>
      <c r="I23" s="12">
        <v>323894.58</v>
      </c>
      <c r="J23" s="12">
        <v>604486.41</v>
      </c>
    </row>
    <row r="24" spans="1:18" s="4" customFormat="1" ht="31.5" x14ac:dyDescent="0.25">
      <c r="A24" s="39"/>
      <c r="B24" s="39"/>
      <c r="C24" s="10" t="s">
        <v>8</v>
      </c>
      <c r="D24" s="29">
        <f t="shared" si="2"/>
        <v>482589.6</v>
      </c>
      <c r="E24" s="12">
        <v>323357.40000000002</v>
      </c>
      <c r="F24" s="12">
        <v>68640</v>
      </c>
      <c r="G24" s="12">
        <v>90592.2</v>
      </c>
      <c r="H24" s="12">
        <v>0</v>
      </c>
      <c r="I24" s="12">
        <v>0</v>
      </c>
      <c r="J24" s="12">
        <v>0</v>
      </c>
    </row>
    <row r="25" spans="1:18" s="18" customFormat="1" ht="31.5" x14ac:dyDescent="0.25">
      <c r="A25" s="38"/>
      <c r="B25" s="38"/>
      <c r="C25" s="16" t="s">
        <v>23</v>
      </c>
      <c r="D25" s="29">
        <f t="shared" si="2"/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</row>
    <row r="26" spans="1:18" s="18" customFormat="1" ht="15.75" customHeight="1" x14ac:dyDescent="0.25">
      <c r="A26" s="41" t="s">
        <v>17</v>
      </c>
      <c r="B26" s="41" t="s">
        <v>22</v>
      </c>
      <c r="C26" s="19" t="s">
        <v>6</v>
      </c>
      <c r="D26" s="29">
        <f t="shared" si="2"/>
        <v>25361176.280000001</v>
      </c>
      <c r="E26" s="17">
        <f>E28+E29+E30+E31+E32</f>
        <v>3912214</v>
      </c>
      <c r="F26" s="17">
        <f t="shared" ref="F26:J26" si="8">F28+F29+F30+F31+F32</f>
        <v>3981483.4</v>
      </c>
      <c r="G26" s="17">
        <f t="shared" si="8"/>
        <v>3675502.7</v>
      </c>
      <c r="H26" s="17">
        <f t="shared" si="8"/>
        <v>3821394.67</v>
      </c>
      <c r="I26" s="17">
        <f t="shared" si="8"/>
        <v>4858129.63</v>
      </c>
      <c r="J26" s="17">
        <f t="shared" si="8"/>
        <v>5112451.88</v>
      </c>
      <c r="K26" s="20"/>
      <c r="L26" s="20"/>
      <c r="M26" s="20"/>
      <c r="N26" s="20"/>
      <c r="O26" s="20"/>
      <c r="P26" s="20"/>
      <c r="Q26" s="20"/>
      <c r="R26" s="20"/>
    </row>
    <row r="27" spans="1:18" s="18" customFormat="1" ht="15.75" x14ac:dyDescent="0.25">
      <c r="A27" s="42"/>
      <c r="B27" s="42"/>
      <c r="C27" s="21" t="s">
        <v>25</v>
      </c>
      <c r="D27" s="29"/>
      <c r="E27" s="14"/>
      <c r="F27" s="14"/>
      <c r="G27" s="14"/>
      <c r="H27" s="14"/>
      <c r="I27" s="14"/>
      <c r="J27" s="14"/>
    </row>
    <row r="28" spans="1:18" s="22" customFormat="1" ht="31.5" x14ac:dyDescent="0.25">
      <c r="A28" s="42"/>
      <c r="B28" s="42"/>
      <c r="C28" s="19" t="s">
        <v>24</v>
      </c>
      <c r="D28" s="29">
        <f t="shared" si="2"/>
        <v>19987788.399999999</v>
      </c>
      <c r="E28" s="17">
        <v>3073836.4</v>
      </c>
      <c r="F28" s="14">
        <v>3198452</v>
      </c>
      <c r="G28" s="14">
        <v>3290248</v>
      </c>
      <c r="H28" s="14">
        <v>3380388</v>
      </c>
      <c r="I28" s="14">
        <v>3473970</v>
      </c>
      <c r="J28" s="14">
        <v>3570894</v>
      </c>
      <c r="K28" s="28"/>
      <c r="L28" s="28"/>
      <c r="M28" s="28"/>
      <c r="N28" s="28"/>
      <c r="O28" s="28"/>
      <c r="P28" s="28"/>
    </row>
    <row r="29" spans="1:18" s="18" customFormat="1" ht="31.5" x14ac:dyDescent="0.25">
      <c r="A29" s="42"/>
      <c r="B29" s="42"/>
      <c r="C29" s="19" t="s">
        <v>7</v>
      </c>
      <c r="D29" s="29">
        <f t="shared" si="2"/>
        <v>5167539.88</v>
      </c>
      <c r="E29" s="14">
        <v>804069.6</v>
      </c>
      <c r="F29" s="17">
        <v>748723.4</v>
      </c>
      <c r="G29" s="17">
        <v>350946.7</v>
      </c>
      <c r="H29" s="17">
        <v>406698.67</v>
      </c>
      <c r="I29" s="17">
        <v>1349851.63</v>
      </c>
      <c r="J29" s="17">
        <v>1507249.88</v>
      </c>
      <c r="K29" s="20"/>
      <c r="L29" s="20"/>
    </row>
    <row r="30" spans="1:18" s="18" customFormat="1" ht="31.5" x14ac:dyDescent="0.25">
      <c r="A30" s="42"/>
      <c r="B30" s="42"/>
      <c r="C30" s="19" t="s">
        <v>8</v>
      </c>
      <c r="D30" s="29">
        <f t="shared" si="2"/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</row>
    <row r="31" spans="1:18" s="18" customFormat="1" ht="31.5" x14ac:dyDescent="0.25">
      <c r="A31" s="42"/>
      <c r="B31" s="42"/>
      <c r="C31" s="19" t="s">
        <v>32</v>
      </c>
      <c r="D31" s="29">
        <f t="shared" si="2"/>
        <v>205848</v>
      </c>
      <c r="E31" s="14">
        <v>34308</v>
      </c>
      <c r="F31" s="14">
        <v>34308</v>
      </c>
      <c r="G31" s="14">
        <v>34308</v>
      </c>
      <c r="H31" s="14">
        <v>34308</v>
      </c>
      <c r="I31" s="14">
        <v>34308</v>
      </c>
      <c r="J31" s="14">
        <v>34308</v>
      </c>
    </row>
    <row r="32" spans="1:18" s="18" customFormat="1" ht="31.5" x14ac:dyDescent="0.25">
      <c r="A32" s="43"/>
      <c r="B32" s="43"/>
      <c r="C32" s="19" t="s">
        <v>23</v>
      </c>
      <c r="D32" s="29">
        <f t="shared" si="2"/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7" s="18" customFormat="1" ht="15.75" customHeight="1" x14ac:dyDescent="0.25">
      <c r="A33" s="41" t="s">
        <v>18</v>
      </c>
      <c r="B33" s="41" t="s">
        <v>33</v>
      </c>
      <c r="C33" s="19" t="s">
        <v>6</v>
      </c>
      <c r="D33" s="29">
        <f t="shared" si="2"/>
        <v>11988</v>
      </c>
      <c r="E33" s="14">
        <f>E35+E36+E37+E38+E39+E40+E41</f>
        <v>1998</v>
      </c>
      <c r="F33" s="14">
        <f t="shared" ref="F33:J33" si="9">F35+F36+F37+F38+F39+F40+F41</f>
        <v>1998</v>
      </c>
      <c r="G33" s="14">
        <f t="shared" si="9"/>
        <v>1998</v>
      </c>
      <c r="H33" s="14">
        <f t="shared" si="9"/>
        <v>1998</v>
      </c>
      <c r="I33" s="14">
        <f t="shared" si="9"/>
        <v>1998</v>
      </c>
      <c r="J33" s="14">
        <f t="shared" si="9"/>
        <v>1998</v>
      </c>
      <c r="K33" s="20"/>
      <c r="L33" s="20"/>
      <c r="M33" s="20"/>
      <c r="N33" s="20"/>
      <c r="O33" s="20"/>
      <c r="P33" s="20"/>
      <c r="Q33" s="20"/>
    </row>
    <row r="34" spans="1:17" s="18" customFormat="1" ht="15.75" x14ac:dyDescent="0.25">
      <c r="A34" s="42"/>
      <c r="B34" s="42"/>
      <c r="C34" s="19" t="s">
        <v>25</v>
      </c>
      <c r="D34" s="29"/>
      <c r="E34" s="14"/>
      <c r="F34" s="14"/>
      <c r="G34" s="14"/>
      <c r="H34" s="14"/>
      <c r="I34" s="14"/>
      <c r="J34" s="14"/>
    </row>
    <row r="35" spans="1:17" s="18" customFormat="1" ht="15.75" x14ac:dyDescent="0.25">
      <c r="A35" s="42"/>
      <c r="B35" s="42"/>
      <c r="C35" s="24" t="s">
        <v>9</v>
      </c>
      <c r="D35" s="29">
        <f t="shared" si="2"/>
        <v>588</v>
      </c>
      <c r="E35" s="14">
        <v>98</v>
      </c>
      <c r="F35" s="14">
        <v>98</v>
      </c>
      <c r="G35" s="14">
        <v>98</v>
      </c>
      <c r="H35" s="14">
        <v>98</v>
      </c>
      <c r="I35" s="14">
        <v>98</v>
      </c>
      <c r="J35" s="14">
        <v>98</v>
      </c>
    </row>
    <row r="36" spans="1:17" s="18" customFormat="1" ht="15.75" x14ac:dyDescent="0.25">
      <c r="A36" s="42"/>
      <c r="B36" s="42"/>
      <c r="C36" s="24" t="s">
        <v>10</v>
      </c>
      <c r="D36" s="29">
        <f t="shared" si="2"/>
        <v>588</v>
      </c>
      <c r="E36" s="14">
        <v>98</v>
      </c>
      <c r="F36" s="14">
        <v>98</v>
      </c>
      <c r="G36" s="14">
        <v>98</v>
      </c>
      <c r="H36" s="14">
        <v>98</v>
      </c>
      <c r="I36" s="14">
        <v>98</v>
      </c>
      <c r="J36" s="14">
        <v>98</v>
      </c>
    </row>
    <row r="37" spans="1:17" s="18" customFormat="1" ht="37.5" customHeight="1" x14ac:dyDescent="0.25">
      <c r="A37" s="42"/>
      <c r="B37" s="42"/>
      <c r="C37" s="24" t="s">
        <v>11</v>
      </c>
      <c r="D37" s="29">
        <f t="shared" si="2"/>
        <v>516</v>
      </c>
      <c r="E37" s="14">
        <v>86</v>
      </c>
      <c r="F37" s="14">
        <v>86</v>
      </c>
      <c r="G37" s="14">
        <v>86</v>
      </c>
      <c r="H37" s="14">
        <v>86</v>
      </c>
      <c r="I37" s="14">
        <v>86</v>
      </c>
      <c r="J37" s="14">
        <v>86</v>
      </c>
    </row>
    <row r="38" spans="1:17" s="18" customFormat="1" ht="20.25" customHeight="1" x14ac:dyDescent="0.25">
      <c r="A38" s="42"/>
      <c r="B38" s="42"/>
      <c r="C38" s="24" t="s">
        <v>12</v>
      </c>
      <c r="D38" s="29">
        <f t="shared" si="2"/>
        <v>558</v>
      </c>
      <c r="E38" s="14">
        <v>93</v>
      </c>
      <c r="F38" s="14">
        <v>93</v>
      </c>
      <c r="G38" s="14">
        <v>93</v>
      </c>
      <c r="H38" s="14">
        <v>93</v>
      </c>
      <c r="I38" s="14">
        <v>93</v>
      </c>
      <c r="J38" s="14">
        <v>93</v>
      </c>
    </row>
    <row r="39" spans="1:17" s="18" customFormat="1" ht="23.25" customHeight="1" x14ac:dyDescent="0.25">
      <c r="A39" s="42"/>
      <c r="B39" s="42"/>
      <c r="C39" s="24" t="s">
        <v>13</v>
      </c>
      <c r="D39" s="29">
        <f t="shared" si="2"/>
        <v>612</v>
      </c>
      <c r="E39" s="14">
        <v>102</v>
      </c>
      <c r="F39" s="14">
        <v>102</v>
      </c>
      <c r="G39" s="14">
        <v>102</v>
      </c>
      <c r="H39" s="14">
        <v>102</v>
      </c>
      <c r="I39" s="14">
        <v>102</v>
      </c>
      <c r="J39" s="14">
        <v>102</v>
      </c>
    </row>
    <row r="40" spans="1:17" s="18" customFormat="1" ht="41.25" customHeight="1" x14ac:dyDescent="0.25">
      <c r="A40" s="42"/>
      <c r="B40" s="42"/>
      <c r="C40" s="24" t="s">
        <v>14</v>
      </c>
      <c r="D40" s="29">
        <f t="shared" si="2"/>
        <v>564</v>
      </c>
      <c r="E40" s="14">
        <v>94</v>
      </c>
      <c r="F40" s="14">
        <v>94</v>
      </c>
      <c r="G40" s="14">
        <v>94</v>
      </c>
      <c r="H40" s="14">
        <v>94</v>
      </c>
      <c r="I40" s="14">
        <v>94</v>
      </c>
      <c r="J40" s="14">
        <v>94</v>
      </c>
    </row>
    <row r="41" spans="1:17" s="18" customFormat="1" ht="31.5" x14ac:dyDescent="0.25">
      <c r="A41" s="43"/>
      <c r="B41" s="43"/>
      <c r="C41" s="19" t="s">
        <v>24</v>
      </c>
      <c r="D41" s="29">
        <f t="shared" si="2"/>
        <v>8562</v>
      </c>
      <c r="E41" s="14">
        <v>1427</v>
      </c>
      <c r="F41" s="14">
        <v>1427</v>
      </c>
      <c r="G41" s="14">
        <v>1427</v>
      </c>
      <c r="H41" s="14">
        <v>1427</v>
      </c>
      <c r="I41" s="14">
        <v>1427</v>
      </c>
      <c r="J41" s="14">
        <v>1427</v>
      </c>
    </row>
    <row r="42" spans="1:17" s="18" customFormat="1" ht="15.75" customHeight="1" x14ac:dyDescent="0.25">
      <c r="A42" s="46" t="s">
        <v>19</v>
      </c>
      <c r="B42" s="46" t="s">
        <v>20</v>
      </c>
      <c r="C42" s="19" t="s">
        <v>6</v>
      </c>
      <c r="D42" s="29">
        <f t="shared" si="2"/>
        <v>310379</v>
      </c>
      <c r="E42" s="14">
        <f>SUM(E44:E44)</f>
        <v>48522</v>
      </c>
      <c r="F42" s="14">
        <f t="shared" ref="F42:I42" si="10">SUM(F44:F44)</f>
        <v>49705</v>
      </c>
      <c r="G42" s="14">
        <f t="shared" si="10"/>
        <v>51196</v>
      </c>
      <c r="H42" s="14">
        <f t="shared" si="10"/>
        <v>52075</v>
      </c>
      <c r="I42" s="14">
        <f t="shared" si="10"/>
        <v>53636</v>
      </c>
      <c r="J42" s="14">
        <f>SUM(J44:J44)</f>
        <v>55245</v>
      </c>
      <c r="K42" s="20"/>
      <c r="L42" s="20"/>
      <c r="M42" s="20"/>
      <c r="N42" s="20"/>
      <c r="O42" s="20"/>
      <c r="P42" s="20"/>
      <c r="Q42" s="20"/>
    </row>
    <row r="43" spans="1:17" s="18" customFormat="1" ht="15.75" x14ac:dyDescent="0.25">
      <c r="A43" s="47"/>
      <c r="B43" s="47"/>
      <c r="C43" s="19" t="s">
        <v>25</v>
      </c>
      <c r="D43" s="29"/>
      <c r="E43" s="14"/>
      <c r="F43" s="14"/>
      <c r="G43" s="14"/>
      <c r="H43" s="14"/>
      <c r="I43" s="14"/>
      <c r="J43" s="14"/>
    </row>
    <row r="44" spans="1:17" s="18" customFormat="1" ht="116.25" customHeight="1" x14ac:dyDescent="0.25">
      <c r="A44" s="48"/>
      <c r="B44" s="48"/>
      <c r="C44" s="23" t="s">
        <v>24</v>
      </c>
      <c r="D44" s="29">
        <f t="shared" si="2"/>
        <v>310379</v>
      </c>
      <c r="E44" s="17">
        <v>48522</v>
      </c>
      <c r="F44" s="17">
        <v>49705</v>
      </c>
      <c r="G44" s="17">
        <v>51196</v>
      </c>
      <c r="H44" s="17">
        <v>52075</v>
      </c>
      <c r="I44" s="17">
        <v>53636</v>
      </c>
      <c r="J44" s="17">
        <v>55245</v>
      </c>
      <c r="K44" s="27"/>
      <c r="L44" s="27"/>
      <c r="M44" s="27"/>
      <c r="N44" s="27"/>
      <c r="O44" s="27"/>
      <c r="P44" s="27"/>
    </row>
    <row r="45" spans="1:17" s="2" customFormat="1" ht="49.5" customHeight="1" x14ac:dyDescent="0.3">
      <c r="I45" s="25"/>
      <c r="J45" s="25" t="s">
        <v>36</v>
      </c>
    </row>
    <row r="46" spans="1:17" ht="67.5" customHeight="1" x14ac:dyDescent="0.35">
      <c r="A46" s="44"/>
      <c r="B46" s="44"/>
      <c r="C46" s="44"/>
      <c r="D46" s="44"/>
      <c r="E46" s="34"/>
      <c r="F46" s="34"/>
      <c r="G46" s="34"/>
      <c r="H46" s="45"/>
      <c r="I46" s="45"/>
      <c r="J46" s="45"/>
    </row>
  </sheetData>
  <mergeCells count="20">
    <mergeCell ref="A20:A25"/>
    <mergeCell ref="B20:B25"/>
    <mergeCell ref="A4:J4"/>
    <mergeCell ref="B26:B32"/>
    <mergeCell ref="A46:D46"/>
    <mergeCell ref="H46:J46"/>
    <mergeCell ref="A42:A44"/>
    <mergeCell ref="B42:B44"/>
    <mergeCell ref="A33:A41"/>
    <mergeCell ref="B33:B41"/>
    <mergeCell ref="A26:A32"/>
    <mergeCell ref="D5:J5"/>
    <mergeCell ref="B7:B19"/>
    <mergeCell ref="A5:A6"/>
    <mergeCell ref="B5:B6"/>
    <mergeCell ref="A1:J1"/>
    <mergeCell ref="I2:J2"/>
    <mergeCell ref="H3:J3"/>
    <mergeCell ref="C5:C6"/>
    <mergeCell ref="A7:A19"/>
  </mergeCells>
  <phoneticPr fontId="9" type="noConversion"/>
  <pageMargins left="0.78740157480314965" right="0.39370078740157483" top="1.3779527559055118" bottom="0.39370078740157483" header="0.31496062992125984" footer="0.31496062992125984"/>
  <pageSetup paperSize="9" scale="58" firstPageNumber="8" fitToHeight="2" orientation="landscape" useFirstPageNumber="1" r:id="rId1"/>
  <headerFooter differentOddEven="1" differentFirst="1">
    <oddHeader>&amp;C3</oddHeader>
    <evenHeader>&amp;C9</evenHeader>
    <firstHeader>&amp;C8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2024-09-20T08:11:41Z</cp:lastPrinted>
  <dcterms:created xsi:type="dcterms:W3CDTF">2005-05-11T09:34:44Z</dcterms:created>
  <dcterms:modified xsi:type="dcterms:W3CDTF">2024-10-29T12:29:43Z</dcterms:modified>
</cp:coreProperties>
</file>