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11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Лист1!$A$5:$BX$468</definedName>
    <definedName name="_xlnm.Print_Titles" localSheetId="0">Лист1!$4:$5</definedName>
  </definedNames>
  <calcPr calcId="145621" fullPrecision="0"/>
</workbook>
</file>

<file path=xl/calcChain.xml><?xml version="1.0" encoding="utf-8"?>
<calcChain xmlns="http://schemas.openxmlformats.org/spreadsheetml/2006/main">
  <c r="F131" i="1" l="1"/>
  <c r="G131" i="1"/>
  <c r="H131" i="1"/>
  <c r="I131" i="1"/>
  <c r="J131" i="1"/>
  <c r="F130" i="1"/>
  <c r="G130" i="1"/>
  <c r="H130" i="1"/>
  <c r="I130" i="1"/>
  <c r="J130" i="1"/>
  <c r="E130" i="1"/>
  <c r="E131" i="1"/>
  <c r="E132" i="1"/>
  <c r="F129" i="1"/>
  <c r="G129" i="1"/>
  <c r="H129" i="1"/>
  <c r="I129" i="1"/>
  <c r="J129" i="1"/>
  <c r="E129" i="1"/>
  <c r="F158" i="1"/>
  <c r="G158" i="1"/>
  <c r="H158" i="1"/>
  <c r="I158" i="1"/>
  <c r="J158" i="1"/>
  <c r="E158" i="1"/>
  <c r="D159" i="1"/>
  <c r="D160" i="1"/>
  <c r="D161" i="1"/>
  <c r="D162" i="1"/>
  <c r="D158" i="1" l="1"/>
  <c r="F177" i="1"/>
  <c r="G177" i="1"/>
  <c r="H177" i="1"/>
  <c r="I177" i="1"/>
  <c r="J177" i="1"/>
  <c r="F176" i="1"/>
  <c r="G176" i="1"/>
  <c r="H176" i="1"/>
  <c r="I176" i="1"/>
  <c r="J176" i="1"/>
  <c r="F175" i="1"/>
  <c r="G175" i="1"/>
  <c r="H175" i="1"/>
  <c r="I175" i="1"/>
  <c r="J175" i="1"/>
  <c r="F174" i="1"/>
  <c r="G174" i="1"/>
  <c r="H174" i="1"/>
  <c r="I174" i="1"/>
  <c r="J174" i="1"/>
  <c r="E175" i="1"/>
  <c r="E176" i="1"/>
  <c r="E177" i="1"/>
  <c r="E174" i="1"/>
  <c r="F36" i="1" l="1"/>
  <c r="G36" i="1"/>
  <c r="H36" i="1"/>
  <c r="I36" i="1"/>
  <c r="J36" i="1"/>
  <c r="F35" i="1"/>
  <c r="G35" i="1"/>
  <c r="H35" i="1"/>
  <c r="I35" i="1"/>
  <c r="J35" i="1"/>
  <c r="F34" i="1"/>
  <c r="G34" i="1"/>
  <c r="H34" i="1"/>
  <c r="I34" i="1"/>
  <c r="J34" i="1"/>
  <c r="E35" i="1"/>
  <c r="E36" i="1"/>
  <c r="E37" i="1"/>
  <c r="E34" i="1"/>
  <c r="E123" i="1"/>
  <c r="F123" i="1"/>
  <c r="G123" i="1"/>
  <c r="H123" i="1"/>
  <c r="I123" i="1"/>
  <c r="J123" i="1"/>
  <c r="D124" i="1"/>
  <c r="D125" i="1"/>
  <c r="D126" i="1"/>
  <c r="D127" i="1"/>
  <c r="D123" i="1" l="1"/>
  <c r="F132" i="1" l="1"/>
  <c r="G132" i="1"/>
  <c r="H132" i="1"/>
  <c r="I132" i="1"/>
  <c r="J132" i="1"/>
  <c r="F178" i="1"/>
  <c r="G178" i="1"/>
  <c r="H178" i="1"/>
  <c r="I178" i="1"/>
  <c r="J178" i="1"/>
  <c r="E178" i="1"/>
  <c r="F346" i="1" l="1"/>
  <c r="F347" i="1"/>
  <c r="F348" i="1"/>
  <c r="F21" i="1"/>
  <c r="E165" i="1"/>
  <c r="E166" i="1"/>
  <c r="E167" i="1"/>
  <c r="F244" i="1" l="1"/>
  <c r="F138" i="1" l="1"/>
  <c r="G138" i="1"/>
  <c r="H138" i="1"/>
  <c r="I138" i="1"/>
  <c r="J138" i="1"/>
  <c r="E138" i="1"/>
  <c r="D139" i="1"/>
  <c r="D140" i="1"/>
  <c r="D141" i="1"/>
  <c r="D142" i="1"/>
  <c r="F153" i="1"/>
  <c r="G153" i="1"/>
  <c r="H153" i="1"/>
  <c r="I153" i="1"/>
  <c r="J153" i="1"/>
  <c r="E153" i="1"/>
  <c r="F148" i="1"/>
  <c r="G148" i="1"/>
  <c r="H148" i="1"/>
  <c r="I148" i="1"/>
  <c r="J148" i="1"/>
  <c r="E148" i="1"/>
  <c r="F143" i="1"/>
  <c r="G143" i="1"/>
  <c r="H143" i="1"/>
  <c r="I143" i="1"/>
  <c r="J143" i="1"/>
  <c r="E143" i="1"/>
  <c r="D144" i="1"/>
  <c r="D145" i="1"/>
  <c r="D146" i="1"/>
  <c r="D147" i="1"/>
  <c r="D149" i="1"/>
  <c r="D150" i="1"/>
  <c r="D151" i="1"/>
  <c r="D152" i="1"/>
  <c r="D154" i="1"/>
  <c r="D155" i="1"/>
  <c r="D156" i="1"/>
  <c r="D157" i="1"/>
  <c r="D148" i="1" l="1"/>
  <c r="D138" i="1"/>
  <c r="D143" i="1"/>
  <c r="D153" i="1"/>
  <c r="F450" i="1"/>
  <c r="G450" i="1"/>
  <c r="H450" i="1"/>
  <c r="I450" i="1"/>
  <c r="J450" i="1"/>
  <c r="F451" i="1"/>
  <c r="G451" i="1"/>
  <c r="H451" i="1"/>
  <c r="I451" i="1"/>
  <c r="J451" i="1"/>
  <c r="F452" i="1"/>
  <c r="G452" i="1"/>
  <c r="H452" i="1"/>
  <c r="I452" i="1"/>
  <c r="J452" i="1"/>
  <c r="F453" i="1"/>
  <c r="G453" i="1"/>
  <c r="H453" i="1"/>
  <c r="I453" i="1"/>
  <c r="J453" i="1"/>
  <c r="E451" i="1"/>
  <c r="E452" i="1"/>
  <c r="E453" i="1"/>
  <c r="E450" i="1"/>
  <c r="F430" i="1"/>
  <c r="G430" i="1"/>
  <c r="H430" i="1"/>
  <c r="I430" i="1"/>
  <c r="J430" i="1"/>
  <c r="F431" i="1"/>
  <c r="G431" i="1"/>
  <c r="H431" i="1"/>
  <c r="I431" i="1"/>
  <c r="J431" i="1"/>
  <c r="F432" i="1"/>
  <c r="G432" i="1"/>
  <c r="H432" i="1"/>
  <c r="I432" i="1"/>
  <c r="J432" i="1"/>
  <c r="F433" i="1"/>
  <c r="G433" i="1"/>
  <c r="H433" i="1"/>
  <c r="I433" i="1"/>
  <c r="J433" i="1"/>
  <c r="E431" i="1"/>
  <c r="E432" i="1"/>
  <c r="E433" i="1"/>
  <c r="F410" i="1"/>
  <c r="G410" i="1"/>
  <c r="H410" i="1"/>
  <c r="I410" i="1"/>
  <c r="J410" i="1"/>
  <c r="F411" i="1"/>
  <c r="G411" i="1"/>
  <c r="H411" i="1"/>
  <c r="I411" i="1"/>
  <c r="J411" i="1"/>
  <c r="F412" i="1"/>
  <c r="G412" i="1"/>
  <c r="H412" i="1"/>
  <c r="I412" i="1"/>
  <c r="J412" i="1"/>
  <c r="F413" i="1"/>
  <c r="G413" i="1"/>
  <c r="H413" i="1"/>
  <c r="I413" i="1"/>
  <c r="J413" i="1"/>
  <c r="E411" i="1"/>
  <c r="E412" i="1"/>
  <c r="E413" i="1"/>
  <c r="E410" i="1"/>
  <c r="G365" i="1"/>
  <c r="H365" i="1"/>
  <c r="I365" i="1"/>
  <c r="J365" i="1"/>
  <c r="G366" i="1"/>
  <c r="H366" i="1"/>
  <c r="I366" i="1"/>
  <c r="J366" i="1"/>
  <c r="G367" i="1"/>
  <c r="H367" i="1"/>
  <c r="I367" i="1"/>
  <c r="J367" i="1"/>
  <c r="G368" i="1"/>
  <c r="H368" i="1"/>
  <c r="I368" i="1"/>
  <c r="J368" i="1"/>
  <c r="F365" i="1"/>
  <c r="F366" i="1"/>
  <c r="F367" i="1"/>
  <c r="F368" i="1"/>
  <c r="E366" i="1"/>
  <c r="E367" i="1"/>
  <c r="E368" i="1"/>
  <c r="E365" i="1"/>
  <c r="J300" i="1"/>
  <c r="J301" i="1"/>
  <c r="J302" i="1"/>
  <c r="J303" i="1"/>
  <c r="F300" i="1"/>
  <c r="G300" i="1"/>
  <c r="H300" i="1"/>
  <c r="I300" i="1"/>
  <c r="F301" i="1"/>
  <c r="G301" i="1"/>
  <c r="H301" i="1"/>
  <c r="I301" i="1"/>
  <c r="F302" i="1"/>
  <c r="G302" i="1"/>
  <c r="H302" i="1"/>
  <c r="I302" i="1"/>
  <c r="F303" i="1"/>
  <c r="G303" i="1"/>
  <c r="H303" i="1"/>
  <c r="I303" i="1"/>
  <c r="E301" i="1"/>
  <c r="E302" i="1"/>
  <c r="E303" i="1"/>
  <c r="E300" i="1"/>
  <c r="J240" i="1"/>
  <c r="J235" i="1" s="1"/>
  <c r="J241" i="1"/>
  <c r="J236" i="1" s="1"/>
  <c r="J242" i="1"/>
  <c r="J237" i="1" s="1"/>
  <c r="J243" i="1"/>
  <c r="J238" i="1" s="1"/>
  <c r="I240" i="1"/>
  <c r="I241" i="1"/>
  <c r="I242" i="1"/>
  <c r="I243" i="1"/>
  <c r="I238" i="1" s="1"/>
  <c r="H240" i="1"/>
  <c r="H235" i="1" s="1"/>
  <c r="H241" i="1"/>
  <c r="H236" i="1" s="1"/>
  <c r="H242" i="1"/>
  <c r="H237" i="1" s="1"/>
  <c r="H243" i="1"/>
  <c r="H238" i="1" s="1"/>
  <c r="G240" i="1"/>
  <c r="G235" i="1" s="1"/>
  <c r="G241" i="1"/>
  <c r="G236" i="1" s="1"/>
  <c r="G242" i="1"/>
  <c r="G237" i="1" s="1"/>
  <c r="G243" i="1"/>
  <c r="G238" i="1" s="1"/>
  <c r="F240" i="1"/>
  <c r="F235" i="1" s="1"/>
  <c r="F241" i="1"/>
  <c r="F236" i="1" s="1"/>
  <c r="F242" i="1"/>
  <c r="F237" i="1" s="1"/>
  <c r="F243" i="1"/>
  <c r="F238" i="1" s="1"/>
  <c r="E241" i="1"/>
  <c r="E236" i="1" s="1"/>
  <c r="E242" i="1"/>
  <c r="E243" i="1"/>
  <c r="E238" i="1" s="1"/>
  <c r="E240" i="1"/>
  <c r="F210" i="1"/>
  <c r="G210" i="1"/>
  <c r="H210" i="1"/>
  <c r="I210" i="1"/>
  <c r="J210" i="1"/>
  <c r="F211" i="1"/>
  <c r="G211" i="1"/>
  <c r="H211" i="1"/>
  <c r="I211" i="1"/>
  <c r="J211" i="1"/>
  <c r="F212" i="1"/>
  <c r="G212" i="1"/>
  <c r="H212" i="1"/>
  <c r="I212" i="1"/>
  <c r="J212" i="1"/>
  <c r="F213" i="1"/>
  <c r="G213" i="1"/>
  <c r="H213" i="1"/>
  <c r="I213" i="1"/>
  <c r="J213" i="1"/>
  <c r="E211" i="1"/>
  <c r="E212" i="1"/>
  <c r="E213" i="1"/>
  <c r="E210" i="1"/>
  <c r="F184" i="1"/>
  <c r="G184" i="1"/>
  <c r="H184" i="1"/>
  <c r="I184" i="1"/>
  <c r="J184" i="1"/>
  <c r="F185" i="1"/>
  <c r="G185" i="1"/>
  <c r="H185" i="1"/>
  <c r="I185" i="1"/>
  <c r="J185" i="1"/>
  <c r="F186" i="1"/>
  <c r="G186" i="1"/>
  <c r="H186" i="1"/>
  <c r="I186" i="1"/>
  <c r="J186" i="1"/>
  <c r="F187" i="1"/>
  <c r="G187" i="1"/>
  <c r="H187" i="1"/>
  <c r="I187" i="1"/>
  <c r="J187" i="1"/>
  <c r="E185" i="1"/>
  <c r="E186" i="1"/>
  <c r="E187" i="1"/>
  <c r="E184" i="1"/>
  <c r="J29" i="1"/>
  <c r="J30" i="1"/>
  <c r="J31" i="1"/>
  <c r="J37" i="1"/>
  <c r="J32" i="1" s="1"/>
  <c r="I29" i="1"/>
  <c r="I30" i="1"/>
  <c r="I31" i="1"/>
  <c r="I37" i="1"/>
  <c r="I32" i="1" s="1"/>
  <c r="H29" i="1"/>
  <c r="H30" i="1"/>
  <c r="H31" i="1"/>
  <c r="H37" i="1"/>
  <c r="H32" i="1" s="1"/>
  <c r="G29" i="1"/>
  <c r="G30" i="1"/>
  <c r="G31" i="1"/>
  <c r="G37" i="1"/>
  <c r="G32" i="1" s="1"/>
  <c r="F29" i="1"/>
  <c r="F30" i="1"/>
  <c r="F31" i="1"/>
  <c r="F37" i="1"/>
  <c r="F32" i="1" s="1"/>
  <c r="E30" i="1"/>
  <c r="E31" i="1"/>
  <c r="E32" i="1"/>
  <c r="E29" i="1"/>
  <c r="E237" i="1" l="1"/>
  <c r="I237" i="1"/>
  <c r="I236" i="1"/>
  <c r="I235" i="1"/>
  <c r="E346" i="1"/>
  <c r="E347" i="1"/>
  <c r="F319" i="1"/>
  <c r="E319" i="1"/>
  <c r="D320" i="1"/>
  <c r="D321" i="1"/>
  <c r="D322" i="1"/>
  <c r="D323" i="1"/>
  <c r="D319" i="1" l="1"/>
  <c r="E419" i="1" l="1"/>
  <c r="D419" i="1" l="1"/>
  <c r="D420" i="1"/>
  <c r="D421" i="1"/>
  <c r="D422" i="1"/>
  <c r="D423" i="1"/>
  <c r="F294" i="1" l="1"/>
  <c r="G294" i="1"/>
  <c r="H294" i="1"/>
  <c r="I294" i="1"/>
  <c r="J294" i="1"/>
  <c r="E294" i="1"/>
  <c r="D295" i="1"/>
  <c r="D296" i="1"/>
  <c r="D297" i="1"/>
  <c r="D298" i="1"/>
  <c r="D294" i="1" l="1"/>
  <c r="F424" i="1" l="1"/>
  <c r="G424" i="1"/>
  <c r="H424" i="1"/>
  <c r="I424" i="1"/>
  <c r="J424" i="1"/>
  <c r="E424" i="1"/>
  <c r="D425" i="1"/>
  <c r="D426" i="1"/>
  <c r="D427" i="1"/>
  <c r="D428" i="1"/>
  <c r="D424" i="1" l="1"/>
  <c r="F289" i="1" l="1"/>
  <c r="G289" i="1"/>
  <c r="H289" i="1"/>
  <c r="I289" i="1"/>
  <c r="J289" i="1"/>
  <c r="E289" i="1"/>
  <c r="D290" i="1"/>
  <c r="D291" i="1"/>
  <c r="D292" i="1"/>
  <c r="D293" i="1"/>
  <c r="D289" i="1" l="1"/>
  <c r="D410" i="1" l="1"/>
  <c r="M14" i="1" l="1"/>
  <c r="N14" i="1"/>
  <c r="O14" i="1"/>
  <c r="P14" i="1"/>
  <c r="Q14" i="1"/>
  <c r="L14" i="1"/>
  <c r="F118" i="1"/>
  <c r="G118" i="1"/>
  <c r="H118" i="1"/>
  <c r="I118" i="1"/>
  <c r="J118" i="1"/>
  <c r="E118" i="1"/>
  <c r="D119" i="1"/>
  <c r="D120" i="1"/>
  <c r="D121" i="1"/>
  <c r="D122" i="1"/>
  <c r="Q15" i="1"/>
  <c r="L15" i="1"/>
  <c r="F357" i="1"/>
  <c r="F206" i="1" s="1"/>
  <c r="G357" i="1"/>
  <c r="H357" i="1"/>
  <c r="I357" i="1"/>
  <c r="J357" i="1"/>
  <c r="F414" i="1"/>
  <c r="G414" i="1"/>
  <c r="H414" i="1"/>
  <c r="I414" i="1"/>
  <c r="J414" i="1"/>
  <c r="E414" i="1"/>
  <c r="D415" i="1"/>
  <c r="D416" i="1"/>
  <c r="D417" i="1"/>
  <c r="D418" i="1"/>
  <c r="N15" i="1" l="1"/>
  <c r="M15" i="1"/>
  <c r="O15" i="1"/>
  <c r="P15" i="1"/>
  <c r="I409" i="1"/>
  <c r="D118" i="1"/>
  <c r="J409" i="1"/>
  <c r="F409" i="1"/>
  <c r="D413" i="1"/>
  <c r="H409" i="1"/>
  <c r="D412" i="1"/>
  <c r="G409" i="1"/>
  <c r="D411" i="1"/>
  <c r="E409" i="1"/>
  <c r="D414" i="1"/>
  <c r="D409" i="1" l="1"/>
  <c r="F339" i="1" l="1"/>
  <c r="G339" i="1"/>
  <c r="H339" i="1"/>
  <c r="I339" i="1"/>
  <c r="J339" i="1"/>
  <c r="E339" i="1"/>
  <c r="D340" i="1"/>
  <c r="D341" i="1"/>
  <c r="D342" i="1"/>
  <c r="D343" i="1"/>
  <c r="D339" i="1" l="1"/>
  <c r="F329" i="1"/>
  <c r="G329" i="1"/>
  <c r="H329" i="1"/>
  <c r="I329" i="1"/>
  <c r="J329" i="1"/>
  <c r="E329" i="1"/>
  <c r="D330" i="1"/>
  <c r="D331" i="1"/>
  <c r="D332" i="1"/>
  <c r="D333" i="1"/>
  <c r="F314" i="1"/>
  <c r="G314" i="1"/>
  <c r="H314" i="1"/>
  <c r="I314" i="1"/>
  <c r="J314" i="1"/>
  <c r="E314" i="1"/>
  <c r="D315" i="1"/>
  <c r="D316" i="1"/>
  <c r="D317" i="1"/>
  <c r="D318" i="1"/>
  <c r="F309" i="1"/>
  <c r="G309" i="1"/>
  <c r="H309" i="1"/>
  <c r="I309" i="1"/>
  <c r="J309" i="1"/>
  <c r="E309" i="1"/>
  <c r="D310" i="1"/>
  <c r="D311" i="1"/>
  <c r="D312" i="1"/>
  <c r="D313" i="1"/>
  <c r="F304" i="1"/>
  <c r="G304" i="1"/>
  <c r="H304" i="1"/>
  <c r="I304" i="1"/>
  <c r="J304" i="1"/>
  <c r="E304" i="1"/>
  <c r="D305" i="1"/>
  <c r="D306" i="1"/>
  <c r="D307" i="1"/>
  <c r="D308" i="1"/>
  <c r="G244" i="1"/>
  <c r="H244" i="1"/>
  <c r="I244" i="1"/>
  <c r="J244" i="1"/>
  <c r="E244" i="1"/>
  <c r="D245" i="1"/>
  <c r="D246" i="1"/>
  <c r="D247" i="1"/>
  <c r="D248" i="1"/>
  <c r="F58" i="1"/>
  <c r="G58" i="1"/>
  <c r="H58" i="1"/>
  <c r="I58" i="1"/>
  <c r="J58" i="1"/>
  <c r="E58" i="1"/>
  <c r="D59" i="1"/>
  <c r="D60" i="1"/>
  <c r="D61" i="1"/>
  <c r="D62" i="1"/>
  <c r="G113" i="1"/>
  <c r="H113" i="1"/>
  <c r="I113" i="1"/>
  <c r="J113" i="1"/>
  <c r="E113" i="1"/>
  <c r="D114" i="1"/>
  <c r="D115" i="1"/>
  <c r="D117" i="1"/>
  <c r="F63" i="1"/>
  <c r="G63" i="1"/>
  <c r="H63" i="1"/>
  <c r="I63" i="1"/>
  <c r="J63" i="1"/>
  <c r="E63" i="1"/>
  <c r="D64" i="1"/>
  <c r="D65" i="1"/>
  <c r="D66" i="1"/>
  <c r="D67" i="1"/>
  <c r="D329" i="1" l="1"/>
  <c r="D314" i="1"/>
  <c r="D309" i="1"/>
  <c r="D304" i="1"/>
  <c r="D58" i="1"/>
  <c r="D63" i="1"/>
  <c r="F133" i="1" l="1"/>
  <c r="G133" i="1"/>
  <c r="H133" i="1"/>
  <c r="I133" i="1"/>
  <c r="J133" i="1"/>
  <c r="E133" i="1"/>
  <c r="F128" i="1"/>
  <c r="G128" i="1"/>
  <c r="H128" i="1"/>
  <c r="I128" i="1"/>
  <c r="J128" i="1"/>
  <c r="E128" i="1"/>
  <c r="D129" i="1"/>
  <c r="D130" i="1"/>
  <c r="D131" i="1"/>
  <c r="D132" i="1"/>
  <c r="D134" i="1"/>
  <c r="D135" i="1"/>
  <c r="D136" i="1"/>
  <c r="D137" i="1"/>
  <c r="D128" i="1" l="1"/>
  <c r="D133" i="1"/>
  <c r="D55" i="1" l="1"/>
  <c r="D56" i="1"/>
  <c r="E20" i="1" l="1"/>
  <c r="E21" i="1"/>
  <c r="L13" i="1" s="1"/>
  <c r="E22" i="1"/>
  <c r="F19" i="1"/>
  <c r="G19" i="1"/>
  <c r="H19" i="1"/>
  <c r="I19" i="1"/>
  <c r="J19" i="1"/>
  <c r="F20" i="1"/>
  <c r="G20" i="1"/>
  <c r="H20" i="1"/>
  <c r="I20" i="1"/>
  <c r="J20" i="1"/>
  <c r="G21" i="1"/>
  <c r="H21" i="1"/>
  <c r="I21" i="1"/>
  <c r="J21" i="1"/>
  <c r="F22" i="1"/>
  <c r="G22" i="1"/>
  <c r="H22" i="1"/>
  <c r="I22" i="1"/>
  <c r="J22" i="1"/>
  <c r="E430" i="1" l="1"/>
  <c r="E357" i="1"/>
  <c r="G348" i="1"/>
  <c r="H348" i="1"/>
  <c r="I348" i="1"/>
  <c r="J348" i="1"/>
  <c r="G347" i="1"/>
  <c r="G206" i="1" s="1"/>
  <c r="H347" i="1"/>
  <c r="H206" i="1" s="1"/>
  <c r="I347" i="1"/>
  <c r="I206" i="1" s="1"/>
  <c r="J347" i="1"/>
  <c r="J206" i="1" s="1"/>
  <c r="E348" i="1"/>
  <c r="E345" i="1"/>
  <c r="G346" i="1"/>
  <c r="H346" i="1"/>
  <c r="I346" i="1"/>
  <c r="J346" i="1"/>
  <c r="G345" i="1"/>
  <c r="H345" i="1"/>
  <c r="I345" i="1"/>
  <c r="J345" i="1"/>
  <c r="F345" i="1"/>
  <c r="M204" i="1" l="1"/>
  <c r="E206" i="1"/>
  <c r="F167" i="1"/>
  <c r="G167" i="1"/>
  <c r="H167" i="1"/>
  <c r="I167" i="1"/>
  <c r="J167" i="1"/>
  <c r="F166" i="1"/>
  <c r="M13" i="1" s="1"/>
  <c r="G166" i="1"/>
  <c r="N13" i="1" s="1"/>
  <c r="H166" i="1"/>
  <c r="O13" i="1" s="1"/>
  <c r="I166" i="1"/>
  <c r="P13" i="1" s="1"/>
  <c r="J166" i="1"/>
  <c r="Q13" i="1" s="1"/>
  <c r="F165" i="1"/>
  <c r="G165" i="1"/>
  <c r="H165" i="1"/>
  <c r="I165" i="1"/>
  <c r="J165" i="1"/>
  <c r="J164" i="1"/>
  <c r="F164" i="1"/>
  <c r="G164" i="1"/>
  <c r="H164" i="1"/>
  <c r="I164" i="1"/>
  <c r="E164" i="1"/>
  <c r="E19" i="1"/>
  <c r="F108" i="1" l="1"/>
  <c r="G108" i="1"/>
  <c r="H108" i="1"/>
  <c r="I108" i="1"/>
  <c r="J108" i="1"/>
  <c r="E108" i="1"/>
  <c r="D109" i="1"/>
  <c r="D110" i="1"/>
  <c r="D111" i="1"/>
  <c r="D112" i="1"/>
  <c r="D108" i="1" l="1"/>
  <c r="F334" i="1" l="1"/>
  <c r="G334" i="1"/>
  <c r="H334" i="1"/>
  <c r="I334" i="1"/>
  <c r="J334" i="1"/>
  <c r="E334" i="1"/>
  <c r="D334" i="1" l="1"/>
  <c r="D335" i="1"/>
  <c r="D336" i="1"/>
  <c r="D337" i="1"/>
  <c r="D338" i="1"/>
  <c r="F284" i="1" l="1"/>
  <c r="G284" i="1"/>
  <c r="H284" i="1"/>
  <c r="I284" i="1"/>
  <c r="J284" i="1"/>
  <c r="E284" i="1"/>
  <c r="G279" i="1"/>
  <c r="H279" i="1"/>
  <c r="I279" i="1"/>
  <c r="J279" i="1"/>
  <c r="E279" i="1"/>
  <c r="F274" i="1"/>
  <c r="G274" i="1"/>
  <c r="H274" i="1"/>
  <c r="I274" i="1"/>
  <c r="J274" i="1"/>
  <c r="E274" i="1"/>
  <c r="F269" i="1"/>
  <c r="G269" i="1"/>
  <c r="H269" i="1"/>
  <c r="I269" i="1"/>
  <c r="J269" i="1"/>
  <c r="E269" i="1"/>
  <c r="F264" i="1"/>
  <c r="G264" i="1"/>
  <c r="H264" i="1"/>
  <c r="I264" i="1"/>
  <c r="J264" i="1"/>
  <c r="E264" i="1"/>
  <c r="F259" i="1"/>
  <c r="G259" i="1"/>
  <c r="H259" i="1"/>
  <c r="I259" i="1"/>
  <c r="J259" i="1"/>
  <c r="E259" i="1"/>
  <c r="D260" i="1"/>
  <c r="D261" i="1"/>
  <c r="D262" i="1"/>
  <c r="D263" i="1"/>
  <c r="D265" i="1"/>
  <c r="D266" i="1"/>
  <c r="D267" i="1"/>
  <c r="D268" i="1"/>
  <c r="D270" i="1"/>
  <c r="D271" i="1"/>
  <c r="D272" i="1"/>
  <c r="D273" i="1"/>
  <c r="D275" i="1"/>
  <c r="D276" i="1"/>
  <c r="D277" i="1"/>
  <c r="D278" i="1"/>
  <c r="D280" i="1"/>
  <c r="D281" i="1"/>
  <c r="D283" i="1"/>
  <c r="D285" i="1"/>
  <c r="D286" i="1"/>
  <c r="D287" i="1"/>
  <c r="D288" i="1"/>
  <c r="F103" i="1"/>
  <c r="G103" i="1"/>
  <c r="H103" i="1"/>
  <c r="I103" i="1"/>
  <c r="J103" i="1"/>
  <c r="E103" i="1"/>
  <c r="F98" i="1"/>
  <c r="G98" i="1"/>
  <c r="H98" i="1"/>
  <c r="I98" i="1"/>
  <c r="J98" i="1"/>
  <c r="E98" i="1"/>
  <c r="F93" i="1"/>
  <c r="G93" i="1"/>
  <c r="H93" i="1"/>
  <c r="I93" i="1"/>
  <c r="J93" i="1"/>
  <c r="E93" i="1"/>
  <c r="F88" i="1"/>
  <c r="G88" i="1"/>
  <c r="H88" i="1"/>
  <c r="I88" i="1"/>
  <c r="J88" i="1"/>
  <c r="E88" i="1"/>
  <c r="F83" i="1"/>
  <c r="G83" i="1"/>
  <c r="H83" i="1"/>
  <c r="I83" i="1"/>
  <c r="J83" i="1"/>
  <c r="E83" i="1"/>
  <c r="F78" i="1"/>
  <c r="G78" i="1"/>
  <c r="H78" i="1"/>
  <c r="I78" i="1"/>
  <c r="J78" i="1"/>
  <c r="E78" i="1"/>
  <c r="F73" i="1"/>
  <c r="G73" i="1"/>
  <c r="H73" i="1"/>
  <c r="I73" i="1"/>
  <c r="J73" i="1"/>
  <c r="E73" i="1"/>
  <c r="D74" i="1"/>
  <c r="D75" i="1"/>
  <c r="D76" i="1"/>
  <c r="D77" i="1"/>
  <c r="D79" i="1"/>
  <c r="D80" i="1"/>
  <c r="D81" i="1"/>
  <c r="D82" i="1"/>
  <c r="D84" i="1"/>
  <c r="D85" i="1"/>
  <c r="D86" i="1"/>
  <c r="D87" i="1"/>
  <c r="D89" i="1"/>
  <c r="D90" i="1"/>
  <c r="D91" i="1"/>
  <c r="D92" i="1"/>
  <c r="D94" i="1"/>
  <c r="D95" i="1"/>
  <c r="D96" i="1"/>
  <c r="D97" i="1"/>
  <c r="D99" i="1"/>
  <c r="D100" i="1"/>
  <c r="D101" i="1"/>
  <c r="D102" i="1"/>
  <c r="D104" i="1"/>
  <c r="D105" i="1"/>
  <c r="D106" i="1"/>
  <c r="D107" i="1"/>
  <c r="D284" i="1" l="1"/>
  <c r="D259" i="1"/>
  <c r="D269" i="1"/>
  <c r="D274" i="1"/>
  <c r="D264" i="1"/>
  <c r="D98" i="1"/>
  <c r="D78" i="1"/>
  <c r="D88" i="1"/>
  <c r="D93" i="1"/>
  <c r="D103" i="1"/>
  <c r="D73" i="1"/>
  <c r="D83" i="1"/>
  <c r="M205" i="1" l="1"/>
  <c r="M207" i="1" s="1"/>
  <c r="M210" i="1" s="1"/>
  <c r="E235" i="1"/>
  <c r="M208" i="1" l="1"/>
  <c r="Q205" i="1"/>
  <c r="P205" i="1"/>
  <c r="O205" i="1"/>
  <c r="R205" i="1"/>
  <c r="F358" i="1"/>
  <c r="F207" i="1" s="1"/>
  <c r="G358" i="1"/>
  <c r="G207" i="1" s="1"/>
  <c r="H358" i="1"/>
  <c r="H207" i="1" s="1"/>
  <c r="I358" i="1"/>
  <c r="I207" i="1" s="1"/>
  <c r="J358" i="1"/>
  <c r="J207" i="1" s="1"/>
  <c r="F356" i="1"/>
  <c r="F205" i="1" s="1"/>
  <c r="G356" i="1"/>
  <c r="G205" i="1" s="1"/>
  <c r="H356" i="1"/>
  <c r="H205" i="1" s="1"/>
  <c r="I356" i="1"/>
  <c r="I205" i="1" s="1"/>
  <c r="J356" i="1"/>
  <c r="J205" i="1" s="1"/>
  <c r="E356" i="1"/>
  <c r="E205" i="1" s="1"/>
  <c r="E358" i="1"/>
  <c r="E207" i="1" s="1"/>
  <c r="F355" i="1"/>
  <c r="F204" i="1" s="1"/>
  <c r="G355" i="1"/>
  <c r="G204" i="1" s="1"/>
  <c r="H355" i="1"/>
  <c r="H204" i="1" s="1"/>
  <c r="I355" i="1"/>
  <c r="I204" i="1" s="1"/>
  <c r="J355" i="1"/>
  <c r="J204" i="1" s="1"/>
  <c r="E355" i="1"/>
  <c r="E204" i="1" s="1"/>
  <c r="N204" i="1"/>
  <c r="Q204" i="1" l="1"/>
  <c r="Q207" i="1" s="1"/>
  <c r="P204" i="1"/>
  <c r="P207" i="1" s="1"/>
  <c r="O204" i="1"/>
  <c r="O207" i="1" s="1"/>
  <c r="R204" i="1"/>
  <c r="R207" i="1" s="1"/>
  <c r="Q16" i="1"/>
  <c r="Q19" i="1" s="1"/>
  <c r="F16" i="1"/>
  <c r="F10" i="1" s="1"/>
  <c r="G16" i="1"/>
  <c r="G10" i="1" s="1"/>
  <c r="H16" i="1"/>
  <c r="H10" i="1" s="1"/>
  <c r="I16" i="1"/>
  <c r="I10" i="1" s="1"/>
  <c r="J16" i="1"/>
  <c r="J10" i="1" s="1"/>
  <c r="F15" i="1"/>
  <c r="F9" i="1" s="1"/>
  <c r="G15" i="1"/>
  <c r="G9" i="1" s="1"/>
  <c r="H15" i="1"/>
  <c r="H9" i="1" s="1"/>
  <c r="I15" i="1"/>
  <c r="I9" i="1" s="1"/>
  <c r="J15" i="1"/>
  <c r="J9" i="1" s="1"/>
  <c r="F14" i="1"/>
  <c r="F8" i="1" s="1"/>
  <c r="G14" i="1"/>
  <c r="G8" i="1" s="1"/>
  <c r="H14" i="1"/>
  <c r="H8" i="1" s="1"/>
  <c r="I14" i="1"/>
  <c r="I8" i="1" s="1"/>
  <c r="J14" i="1"/>
  <c r="J8" i="1" s="1"/>
  <c r="E14" i="1"/>
  <c r="E8" i="1" s="1"/>
  <c r="E15" i="1"/>
  <c r="E9" i="1" s="1"/>
  <c r="E16" i="1"/>
  <c r="E10" i="1" s="1"/>
  <c r="F13" i="1"/>
  <c r="F7" i="1" s="1"/>
  <c r="G13" i="1"/>
  <c r="G7" i="1" s="1"/>
  <c r="H13" i="1"/>
  <c r="H7" i="1" s="1"/>
  <c r="I13" i="1"/>
  <c r="I7" i="1" s="1"/>
  <c r="J13" i="1"/>
  <c r="J7" i="1" s="1"/>
  <c r="E13" i="1"/>
  <c r="E7" i="1" s="1"/>
  <c r="R208" i="1" l="1"/>
  <c r="R210" i="1"/>
  <c r="O208" i="1"/>
  <c r="O210" i="1"/>
  <c r="P208" i="1"/>
  <c r="P210" i="1"/>
  <c r="Q208" i="1"/>
  <c r="Q210" i="1"/>
  <c r="I6" i="1"/>
  <c r="J6" i="1"/>
  <c r="F6" i="1"/>
  <c r="H6" i="1"/>
  <c r="G6" i="1"/>
  <c r="E6" i="1"/>
  <c r="M16" i="1"/>
  <c r="L16" i="1"/>
  <c r="L19" i="1" s="1"/>
  <c r="N16" i="1"/>
  <c r="P16" i="1"/>
  <c r="P19" i="1" s="1"/>
  <c r="O16" i="1"/>
  <c r="O19" i="1" s="1"/>
  <c r="Q17" i="1"/>
  <c r="M17" i="1" l="1"/>
  <c r="M19" i="1"/>
  <c r="N17" i="1"/>
  <c r="N19" i="1"/>
  <c r="D6" i="1"/>
  <c r="O17" i="1"/>
  <c r="P17" i="1"/>
  <c r="L17" i="1"/>
  <c r="H28" i="1"/>
  <c r="I28" i="1"/>
  <c r="F28" i="1"/>
  <c r="G28" i="1"/>
  <c r="J28" i="1"/>
  <c r="E12" i="1" l="1"/>
  <c r="D13" i="1"/>
  <c r="F464" i="1"/>
  <c r="G464" i="1"/>
  <c r="H464" i="1"/>
  <c r="I464" i="1"/>
  <c r="J464" i="1"/>
  <c r="E464" i="1"/>
  <c r="F459" i="1"/>
  <c r="G459" i="1"/>
  <c r="H459" i="1"/>
  <c r="I459" i="1"/>
  <c r="J459" i="1"/>
  <c r="E459" i="1"/>
  <c r="F454" i="1"/>
  <c r="G454" i="1"/>
  <c r="H454" i="1"/>
  <c r="I454" i="1"/>
  <c r="J454" i="1"/>
  <c r="E454" i="1"/>
  <c r="F449" i="1"/>
  <c r="G449" i="1"/>
  <c r="H449" i="1"/>
  <c r="I449" i="1"/>
  <c r="J449" i="1"/>
  <c r="E449" i="1"/>
  <c r="F444" i="1"/>
  <c r="G444" i="1"/>
  <c r="H444" i="1"/>
  <c r="I444" i="1"/>
  <c r="J444" i="1"/>
  <c r="E444" i="1"/>
  <c r="F439" i="1"/>
  <c r="G439" i="1"/>
  <c r="H439" i="1"/>
  <c r="I439" i="1"/>
  <c r="J439" i="1"/>
  <c r="E439" i="1"/>
  <c r="F434" i="1"/>
  <c r="G434" i="1"/>
  <c r="H434" i="1"/>
  <c r="I434" i="1"/>
  <c r="J434" i="1"/>
  <c r="E434" i="1"/>
  <c r="F429" i="1"/>
  <c r="G429" i="1"/>
  <c r="H429" i="1"/>
  <c r="I429" i="1"/>
  <c r="J429" i="1"/>
  <c r="E429" i="1"/>
  <c r="F404" i="1"/>
  <c r="G404" i="1"/>
  <c r="H404" i="1"/>
  <c r="I404" i="1"/>
  <c r="J404" i="1"/>
  <c r="E404" i="1"/>
  <c r="F399" i="1"/>
  <c r="G399" i="1"/>
  <c r="H399" i="1"/>
  <c r="I399" i="1"/>
  <c r="J399" i="1"/>
  <c r="E399" i="1"/>
  <c r="F394" i="1"/>
  <c r="G394" i="1"/>
  <c r="H394" i="1"/>
  <c r="I394" i="1"/>
  <c r="J394" i="1"/>
  <c r="E394" i="1"/>
  <c r="F389" i="1"/>
  <c r="G389" i="1"/>
  <c r="H389" i="1"/>
  <c r="I389" i="1"/>
  <c r="J389" i="1"/>
  <c r="E389" i="1"/>
  <c r="F384" i="1"/>
  <c r="G384" i="1"/>
  <c r="H384" i="1"/>
  <c r="I384" i="1"/>
  <c r="J384" i="1"/>
  <c r="E384" i="1"/>
  <c r="F379" i="1"/>
  <c r="G379" i="1"/>
  <c r="H379" i="1"/>
  <c r="I379" i="1"/>
  <c r="J379" i="1"/>
  <c r="E379" i="1"/>
  <c r="F374" i="1" l="1"/>
  <c r="G374" i="1"/>
  <c r="H374" i="1"/>
  <c r="I374" i="1"/>
  <c r="J374" i="1"/>
  <c r="E374" i="1"/>
  <c r="F369" i="1"/>
  <c r="G369" i="1"/>
  <c r="H369" i="1"/>
  <c r="I369" i="1"/>
  <c r="J369" i="1"/>
  <c r="E369" i="1"/>
  <c r="F364" i="1"/>
  <c r="G364" i="1"/>
  <c r="H364" i="1"/>
  <c r="I364" i="1"/>
  <c r="J364" i="1"/>
  <c r="E364" i="1"/>
  <c r="F359" i="1"/>
  <c r="G359" i="1"/>
  <c r="H359" i="1"/>
  <c r="I359" i="1"/>
  <c r="J359" i="1"/>
  <c r="E359" i="1"/>
  <c r="F354" i="1"/>
  <c r="G354" i="1"/>
  <c r="H354" i="1"/>
  <c r="I354" i="1"/>
  <c r="J354" i="1"/>
  <c r="E354" i="1"/>
  <c r="F349" i="1"/>
  <c r="G349" i="1"/>
  <c r="H349" i="1"/>
  <c r="I349" i="1"/>
  <c r="J349" i="1"/>
  <c r="E349" i="1"/>
  <c r="F344" i="1"/>
  <c r="G344" i="1"/>
  <c r="H344" i="1"/>
  <c r="I344" i="1"/>
  <c r="J344" i="1"/>
  <c r="E344" i="1"/>
  <c r="F324" i="1"/>
  <c r="G324" i="1"/>
  <c r="H324" i="1"/>
  <c r="I324" i="1"/>
  <c r="J324" i="1"/>
  <c r="E324" i="1"/>
  <c r="F299" i="1"/>
  <c r="G299" i="1"/>
  <c r="H299" i="1"/>
  <c r="I299" i="1"/>
  <c r="J299" i="1"/>
  <c r="E299" i="1"/>
  <c r="F254" i="1"/>
  <c r="G254" i="1"/>
  <c r="H254" i="1"/>
  <c r="I254" i="1"/>
  <c r="J254" i="1"/>
  <c r="E254" i="1"/>
  <c r="F249" i="1"/>
  <c r="G249" i="1"/>
  <c r="H249" i="1"/>
  <c r="I249" i="1"/>
  <c r="J249" i="1"/>
  <c r="E249" i="1"/>
  <c r="G239" i="1"/>
  <c r="H239" i="1"/>
  <c r="I239" i="1"/>
  <c r="J239" i="1"/>
  <c r="E239" i="1"/>
  <c r="G234" i="1"/>
  <c r="H234" i="1"/>
  <c r="I234" i="1"/>
  <c r="J234" i="1"/>
  <c r="E234" i="1"/>
  <c r="F229" i="1"/>
  <c r="G229" i="1"/>
  <c r="H229" i="1"/>
  <c r="I229" i="1"/>
  <c r="J229" i="1"/>
  <c r="E229" i="1"/>
  <c r="F224" i="1"/>
  <c r="G224" i="1"/>
  <c r="H224" i="1"/>
  <c r="I224" i="1"/>
  <c r="J224" i="1"/>
  <c r="E224" i="1"/>
  <c r="F219" i="1"/>
  <c r="G219" i="1"/>
  <c r="H219" i="1"/>
  <c r="I219" i="1"/>
  <c r="J219" i="1"/>
  <c r="E219" i="1"/>
  <c r="F214" i="1"/>
  <c r="G214" i="1"/>
  <c r="H214" i="1"/>
  <c r="I214" i="1"/>
  <c r="J214" i="1"/>
  <c r="E214" i="1"/>
  <c r="F209" i="1"/>
  <c r="G209" i="1"/>
  <c r="H209" i="1"/>
  <c r="I209" i="1"/>
  <c r="J209" i="1"/>
  <c r="E209" i="1"/>
  <c r="G203" i="1"/>
  <c r="H203" i="1"/>
  <c r="I203" i="1"/>
  <c r="J203" i="1"/>
  <c r="E203" i="1"/>
  <c r="F198" i="1"/>
  <c r="G198" i="1"/>
  <c r="H198" i="1"/>
  <c r="I198" i="1"/>
  <c r="J198" i="1"/>
  <c r="E198" i="1"/>
  <c r="F193" i="1"/>
  <c r="G193" i="1"/>
  <c r="H193" i="1"/>
  <c r="I193" i="1"/>
  <c r="J193" i="1"/>
  <c r="E193" i="1"/>
  <c r="F188" i="1"/>
  <c r="G188" i="1"/>
  <c r="H188" i="1"/>
  <c r="I188" i="1"/>
  <c r="J188" i="1"/>
  <c r="E188" i="1"/>
  <c r="F183" i="1"/>
  <c r="G183" i="1"/>
  <c r="H183" i="1"/>
  <c r="I183" i="1"/>
  <c r="J183" i="1"/>
  <c r="E183" i="1"/>
  <c r="F173" i="1"/>
  <c r="G173" i="1"/>
  <c r="H173" i="1"/>
  <c r="I173" i="1"/>
  <c r="J173" i="1"/>
  <c r="E173" i="1"/>
  <c r="F168" i="1"/>
  <c r="G168" i="1"/>
  <c r="H168" i="1"/>
  <c r="I168" i="1"/>
  <c r="J168" i="1"/>
  <c r="E168" i="1"/>
  <c r="F163" i="1"/>
  <c r="G163" i="1"/>
  <c r="H163" i="1"/>
  <c r="I163" i="1"/>
  <c r="J163" i="1"/>
  <c r="E163" i="1"/>
  <c r="F68" i="1"/>
  <c r="G68" i="1"/>
  <c r="H68" i="1"/>
  <c r="I68" i="1"/>
  <c r="J68" i="1"/>
  <c r="E68" i="1"/>
  <c r="F53" i="1"/>
  <c r="G53" i="1"/>
  <c r="H53" i="1"/>
  <c r="I53" i="1"/>
  <c r="J53" i="1"/>
  <c r="E53" i="1"/>
  <c r="F48" i="1"/>
  <c r="G48" i="1"/>
  <c r="H48" i="1"/>
  <c r="I48" i="1"/>
  <c r="J48" i="1"/>
  <c r="E48" i="1"/>
  <c r="F43" i="1"/>
  <c r="G43" i="1"/>
  <c r="H43" i="1"/>
  <c r="I43" i="1"/>
  <c r="J43" i="1"/>
  <c r="E43" i="1"/>
  <c r="F38" i="1"/>
  <c r="G38" i="1"/>
  <c r="E38" i="1"/>
  <c r="F33" i="1"/>
  <c r="G33" i="1"/>
  <c r="H33" i="1"/>
  <c r="I33" i="1"/>
  <c r="J33" i="1"/>
  <c r="E33" i="1"/>
  <c r="E28" i="1"/>
  <c r="D29" i="1"/>
  <c r="D30" i="1"/>
  <c r="D31" i="1"/>
  <c r="D32" i="1"/>
  <c r="D34" i="1"/>
  <c r="D35" i="1"/>
  <c r="D36" i="1"/>
  <c r="D37" i="1"/>
  <c r="D39" i="1"/>
  <c r="D40" i="1"/>
  <c r="D41" i="1"/>
  <c r="D42" i="1"/>
  <c r="D44" i="1"/>
  <c r="D45" i="1"/>
  <c r="D46" i="1"/>
  <c r="D47" i="1"/>
  <c r="D49" i="1"/>
  <c r="D50" i="1"/>
  <c r="D51" i="1"/>
  <c r="D52" i="1"/>
  <c r="D54" i="1"/>
  <c r="D57" i="1"/>
  <c r="D69" i="1"/>
  <c r="D70" i="1"/>
  <c r="D71" i="1"/>
  <c r="D72" i="1"/>
  <c r="D164" i="1"/>
  <c r="D165" i="1"/>
  <c r="D166" i="1"/>
  <c r="D167" i="1"/>
  <c r="D169" i="1"/>
  <c r="D170" i="1"/>
  <c r="D171" i="1"/>
  <c r="D172" i="1"/>
  <c r="D174" i="1"/>
  <c r="D175" i="1"/>
  <c r="D176" i="1"/>
  <c r="D177" i="1"/>
  <c r="D179" i="1"/>
  <c r="D180" i="1"/>
  <c r="D181" i="1"/>
  <c r="D182" i="1"/>
  <c r="D184" i="1"/>
  <c r="D185" i="1"/>
  <c r="D186" i="1"/>
  <c r="D187" i="1"/>
  <c r="D189" i="1"/>
  <c r="D190" i="1"/>
  <c r="D191" i="1"/>
  <c r="D192" i="1"/>
  <c r="D194" i="1"/>
  <c r="D195" i="1"/>
  <c r="D196" i="1"/>
  <c r="D197" i="1"/>
  <c r="D199" i="1"/>
  <c r="D200" i="1"/>
  <c r="D201" i="1"/>
  <c r="D202" i="1"/>
  <c r="D204" i="1"/>
  <c r="D205" i="1"/>
  <c r="D207" i="1"/>
  <c r="D208" i="1"/>
  <c r="D210" i="1"/>
  <c r="D211" i="1"/>
  <c r="D212" i="1"/>
  <c r="D213" i="1"/>
  <c r="D215" i="1"/>
  <c r="D216" i="1"/>
  <c r="D217" i="1"/>
  <c r="D218" i="1"/>
  <c r="D220" i="1"/>
  <c r="D221" i="1"/>
  <c r="D222" i="1"/>
  <c r="D223" i="1"/>
  <c r="D225" i="1"/>
  <c r="D226" i="1"/>
  <c r="D227" i="1"/>
  <c r="D228" i="1"/>
  <c r="D230" i="1"/>
  <c r="D231" i="1"/>
  <c r="D232" i="1"/>
  <c r="D233" i="1"/>
  <c r="D235" i="1"/>
  <c r="D236" i="1"/>
  <c r="D238" i="1"/>
  <c r="D240" i="1"/>
  <c r="D241" i="1"/>
  <c r="D243" i="1"/>
  <c r="D250" i="1"/>
  <c r="D251" i="1"/>
  <c r="D252" i="1"/>
  <c r="D253" i="1"/>
  <c r="D255" i="1"/>
  <c r="D256" i="1"/>
  <c r="D257" i="1"/>
  <c r="D258" i="1"/>
  <c r="D300" i="1"/>
  <c r="D301" i="1"/>
  <c r="D302" i="1"/>
  <c r="D303" i="1"/>
  <c r="D325" i="1"/>
  <c r="D326" i="1"/>
  <c r="D327" i="1"/>
  <c r="D328" i="1"/>
  <c r="D345" i="1"/>
  <c r="D346" i="1"/>
  <c r="D347" i="1"/>
  <c r="D348" i="1"/>
  <c r="D350" i="1"/>
  <c r="D351" i="1"/>
  <c r="D352" i="1"/>
  <c r="D353" i="1"/>
  <c r="D355" i="1"/>
  <c r="D356" i="1"/>
  <c r="D357" i="1"/>
  <c r="D358" i="1"/>
  <c r="D360" i="1"/>
  <c r="D361" i="1"/>
  <c r="D362" i="1"/>
  <c r="D363" i="1"/>
  <c r="D365" i="1"/>
  <c r="D366" i="1"/>
  <c r="D367" i="1"/>
  <c r="D368" i="1"/>
  <c r="D370" i="1"/>
  <c r="D371" i="1"/>
  <c r="D372" i="1"/>
  <c r="D373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27" i="1"/>
  <c r="F23" i="1"/>
  <c r="G23" i="1"/>
  <c r="H23" i="1"/>
  <c r="I23" i="1"/>
  <c r="J23" i="1"/>
  <c r="E23" i="1"/>
  <c r="D24" i="1"/>
  <c r="D25" i="1"/>
  <c r="D26" i="1"/>
  <c r="F18" i="1"/>
  <c r="G18" i="1"/>
  <c r="H18" i="1"/>
  <c r="I18" i="1"/>
  <c r="J18" i="1"/>
  <c r="E18" i="1"/>
  <c r="D19" i="1"/>
  <c r="D20" i="1"/>
  <c r="D21" i="1"/>
  <c r="D22" i="1"/>
  <c r="F12" i="1"/>
  <c r="G12" i="1"/>
  <c r="H12" i="1"/>
  <c r="I12" i="1"/>
  <c r="J12" i="1"/>
  <c r="D14" i="1"/>
  <c r="D15" i="1"/>
  <c r="D16" i="1"/>
  <c r="D324" i="1" l="1"/>
  <c r="D374" i="1"/>
  <c r="D254" i="1"/>
  <c r="D359" i="1"/>
  <c r="D68" i="1"/>
  <c r="D33" i="1"/>
  <c r="D43" i="1"/>
  <c r="D168" i="1"/>
  <c r="D178" i="1"/>
  <c r="D214" i="1"/>
  <c r="D224" i="1"/>
  <c r="D344" i="1"/>
  <c r="D349" i="1"/>
  <c r="D369" i="1"/>
  <c r="D193" i="1"/>
  <c r="D249" i="1"/>
  <c r="D48" i="1"/>
  <c r="D219" i="1"/>
  <c r="D229" i="1"/>
  <c r="D209" i="1"/>
  <c r="D188" i="1"/>
  <c r="D299" i="1"/>
  <c r="D354" i="1"/>
  <c r="D364" i="1"/>
  <c r="D183" i="1"/>
  <c r="D12" i="1"/>
  <c r="D28" i="1"/>
  <c r="D18" i="1"/>
  <c r="D198" i="1"/>
  <c r="D38" i="1"/>
  <c r="D173" i="1"/>
  <c r="D53" i="1"/>
  <c r="D163" i="1"/>
  <c r="D23" i="1"/>
  <c r="D8" i="1"/>
  <c r="D10" i="1"/>
  <c r="D7" i="1"/>
  <c r="D116" i="1" l="1"/>
  <c r="F113" i="1"/>
  <c r="D113" i="1" s="1"/>
  <c r="D282" i="1"/>
  <c r="F279" i="1"/>
  <c r="D279" i="1" l="1"/>
  <c r="D244" i="1"/>
  <c r="N205" i="1"/>
  <c r="N207" i="1" s="1"/>
  <c r="D237" i="1"/>
  <c r="F234" i="1"/>
  <c r="D234" i="1" s="1"/>
  <c r="F239" i="1"/>
  <c r="D239" i="1" s="1"/>
  <c r="D242" i="1"/>
  <c r="N208" i="1" l="1"/>
  <c r="N210" i="1"/>
  <c r="D206" i="1"/>
  <c r="F203" i="1"/>
  <c r="D203" i="1" s="1"/>
  <c r="D9" i="1" l="1"/>
</calcChain>
</file>

<file path=xl/sharedStrings.xml><?xml version="1.0" encoding="utf-8"?>
<sst xmlns="http://schemas.openxmlformats.org/spreadsheetml/2006/main" count="669" uniqueCount="205">
  <si>
    <t>Статус</t>
  </si>
  <si>
    <t xml:space="preserve">Наименование муниципальной программы, подпрограммы, 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</si>
  <si>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</si>
  <si>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</si>
  <si>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</t>
  </si>
  <si>
    <t>Муниципальная программа</t>
  </si>
  <si>
    <t>Развитие образования</t>
  </si>
  <si>
    <t>всего, в том числе</t>
  </si>
  <si>
    <t xml:space="preserve">федеральный бюджет </t>
  </si>
  <si>
    <t>областной бюджет</t>
  </si>
  <si>
    <t>бюджет городского округа город Воронеж</t>
  </si>
  <si>
    <t>внебюджетные источники</t>
  </si>
  <si>
    <t>в том числе</t>
  </si>
  <si>
    <t>Подпрограмма 1 муниципальной программы городского округа город Воронеж</t>
  </si>
  <si>
    <t>Развитие дошкольного образования</t>
  </si>
  <si>
    <t>федеральный бюджет</t>
  </si>
  <si>
    <t>1.1</t>
  </si>
  <si>
    <t>Проведение капитального ремонта и ремонта, обеспечивающего стабильное функционирование дошкольных образовательных учреждений</t>
  </si>
  <si>
    <t>1.1.1</t>
  </si>
  <si>
    <t>1.2</t>
  </si>
  <si>
    <t>1.2.1</t>
  </si>
  <si>
    <t>1.2.1.8</t>
  </si>
  <si>
    <t>Детский сад на 120 мест в мкр. Масловка, г. Воронеж</t>
  </si>
  <si>
    <t>1.2.1.9</t>
  </si>
  <si>
    <t>Детский сад на 120 мест,  пер. Лиственный, г. Воронеж</t>
  </si>
  <si>
    <t>1.2.1.10</t>
  </si>
  <si>
    <t>1.2.1.11</t>
  </si>
  <si>
    <t xml:space="preserve">Детский сад на 310 мест, микрорайон Отрожка, г. Воронеж  </t>
  </si>
  <si>
    <t>1.2.1.12</t>
  </si>
  <si>
    <t>1.2.1.13</t>
  </si>
  <si>
    <t>1.2.1.14</t>
  </si>
  <si>
    <t>1.2.1.15</t>
  </si>
  <si>
    <t xml:space="preserve">Детский сад на 280 мест, ул. Тепличная, 2 д, г. Воронеж </t>
  </si>
  <si>
    <t>1.3</t>
  </si>
  <si>
    <t>Модернизация материально-технической базы муниципальных дошкольных образовательных учреждений, приобретение услуг, работ для целей капитальных вложений</t>
  </si>
  <si>
    <t>1.3.1</t>
  </si>
  <si>
    <t>Приведение материально-технической базы функционирующих и вновь построенных муниципальных дошкольных образовательных организаций  в соответствие требованиям ФГОС ДО, приобретение услуг, работ для целей капитальных вложений</t>
  </si>
  <si>
    <t>1.4</t>
  </si>
  <si>
    <t>1.4.1</t>
  </si>
  <si>
    <t>Проведение муниципального конкурса «Воспитатель года»</t>
  </si>
  <si>
    <t>1.5</t>
  </si>
  <si>
    <t xml:space="preserve">Финансовое обеспечение на выполнение муниципального задания дошкольными образовательными организациями </t>
  </si>
  <si>
    <t>1.5.1</t>
  </si>
  <si>
    <t>Осуществление финансирования муниципальных дошкольных образовательных организаций городского округа  на выполнение ими муниципального задания по оказанию услуги по предоставлению общедоступного и бесплатного дошкольного образования по основным общеобразовательным программам дошкольного образования</t>
  </si>
  <si>
    <t>1.5.2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</si>
  <si>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</si>
  <si>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Содержание муниципальных учреждений, оплата товаров и услуг из средств областного бюджета</t>
  </si>
  <si>
    <t>Подпрограмма 2 муниципальной программы городского округа город Воронеж</t>
  </si>
  <si>
    <t>Развитие общего и дополнительного образования</t>
  </si>
  <si>
    <t>2.1</t>
  </si>
  <si>
    <t>Достижение новых качественных образовательных результатов выпускниками образовательных организаций городского округа город Воронеж</t>
  </si>
  <si>
    <t>2.1.1</t>
  </si>
  <si>
    <t>2.1.2</t>
  </si>
  <si>
    <t>Организация отдыха детей в каникулярное время,  временного трудоустройства в период летних школьных каникул старшеклассников в возрасте от 14 до 18 лет</t>
  </si>
  <si>
    <t>2.1.3</t>
  </si>
  <si>
    <t>Обеспечение учащихся общеобразовательных учреждений молочной продукцией</t>
  </si>
  <si>
    <t>2.1.4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</si>
  <si>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</si>
  <si>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>2.2</t>
  </si>
  <si>
    <t>2.2.1</t>
  </si>
  <si>
    <t>2.3</t>
  </si>
  <si>
    <t>Строительство и реконструкция объектов общего и дополнительного образования</t>
  </si>
  <si>
    <t>2.3.1</t>
  </si>
  <si>
    <t>Строительство  общеобразовательных организаций</t>
  </si>
  <si>
    <t xml:space="preserve">Строительство пристроек к существующим образовательным организациям
</t>
  </si>
  <si>
    <t>2.4</t>
  </si>
  <si>
    <t>Проведение капитального ремонта и ремонтных работ для обеспечения функционирования и  подготовки  к новому учебному году, выполнение требований санитарных и строительных норм, пожарной безопасности и иных требований к инфраструктуре общеобразовательных учреждений и учреждений дополнительного образования</t>
  </si>
  <si>
    <t>2.4.1</t>
  </si>
  <si>
    <t>Проведение капитального ремонта и ремонтных работ для обеспечения функционирования и  подготовки  к новому учебному году общеобразовательных учреждений и учреждений дополнительного образования</t>
  </si>
  <si>
    <t>2.5</t>
  </si>
  <si>
    <t>2.5.1</t>
  </si>
  <si>
    <t xml:space="preserve">  Стимулирование мотивации непрерывного профессионального развития,  творческой активности педагогов, создание условий для выявления и обмена лучшими практиками  посредством участия в городских и региональных педагогических мероприятиях и конкурсах</t>
  </si>
  <si>
    <t>2.6</t>
  </si>
  <si>
    <t>Осуществление финансирования муниципальных организаций общего образования городского округа  на выполнение ими муниципального задания по оказанию услуги по предоставлению общедоступного и бесплатного начального общего, основного общего, среднего  общего образования по основным общеобразовательным программам</t>
  </si>
  <si>
    <t xml:space="preserve">Осуществление финансирования муниципальных казенных учреждений бухгалтерско-расчетных центров на ведение  централизованного бухгалтерского учета в сфере образования </t>
  </si>
  <si>
    <t xml:space="preserve">Обеспечение деятельности МКУ «Центр развития образования и молодежных проектов» 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</si>
  <si>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</si>
  <si>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Доплата к пенсии неработающим пенсионерам,  имеющим почетное звание «Заслуженный учитель Российской Федерации»</t>
  </si>
  <si>
    <t>Дотация на питание родителям (законным представителям) обучающихся в общеобразовательных учреждениях, расположенных на территории городского округа город Воронеж</t>
  </si>
  <si>
    <t>Подпрограмма 3  муниципальной программы городского округа город Воронеж</t>
  </si>
  <si>
    <t>3.1</t>
  </si>
  <si>
    <t>3.2</t>
  </si>
  <si>
    <t>Гражданское образование и патриотическое воспитание молодежи, содействие формированию культурно-нравственных ценностей. Развитие инфраструктуры военно-патриотического воспитания и подготовка к службе в рядах Вооруженных Сил Российской Федерации</t>
  </si>
  <si>
    <t>Основное мероприятие 1</t>
  </si>
  <si>
    <t>Создание условий для отдыха детей городского округа город Воронеж</t>
  </si>
  <si>
    <t>Основное мероприятие 2</t>
  </si>
  <si>
    <t>Социализация детей-сирот и детей, нуждающихся в особой защите государства</t>
  </si>
  <si>
    <t>Выплаты приемной семье на содержание подопечных детей</t>
  </si>
  <si>
    <t>Обеспечение выплат вознаграждения, причитающегося приемному родителю</t>
  </si>
  <si>
    <t>Выплаты семьям опекунов на содержание подопечных детей</t>
  </si>
  <si>
    <t>Детский сад на 210 мест в мкр. Отрожка, г. Воронеж</t>
  </si>
  <si>
    <t>Детский сад на 220 мест в мкр. Электроника, г. Воронеж</t>
  </si>
  <si>
    <t xml:space="preserve">Детский сад на 300 мест по ул. Ростовская,  г. Воронеж  </t>
  </si>
  <si>
    <t>Общеобразовательная школа на 1224 места в мкр. Отрожка,  г. Воронеж</t>
  </si>
  <si>
    <t>Общеобразовательная школа на 2000 мест по ул. Ростовская,  г. Воронеж</t>
  </si>
  <si>
    <t>Общеобразовательная школа на 1101 место в мкр. Электроника, г. Воронеж</t>
  </si>
  <si>
    <t>Вовлечение молодежи в социальную практику, обеспечение поддержки творческой активности молодежи</t>
  </si>
  <si>
    <t>Общеобразовательная школа ЖК «Задонье», «Гринпарк» на 1224 места в г. Воронеже</t>
  </si>
  <si>
    <t>Пристройка к МБОУ СОШ № 84 со школьным стадионом в г. Воронеже</t>
  </si>
  <si>
    <t xml:space="preserve">Детский сад на 250 мест в мкр. Задонье, г. Воронеж </t>
  </si>
  <si>
    <t xml:space="preserve">Детский сад на 300 мест в мкр. Задонье, г. Воронеж </t>
  </si>
  <si>
    <t>Детский сад на 200 мест по ул. Грамши в г. Воронеже</t>
  </si>
  <si>
    <t>2025 год</t>
  </si>
  <si>
    <t>2026 год</t>
  </si>
  <si>
    <t>2027 год</t>
  </si>
  <si>
    <t>2028 год</t>
  </si>
  <si>
    <t>2029 год</t>
  </si>
  <si>
    <t>2030 год</t>
  </si>
  <si>
    <t>1.2.1.1</t>
  </si>
  <si>
    <t>1.2.1.2</t>
  </si>
  <si>
    <t>1.2.1.3</t>
  </si>
  <si>
    <t>1.2.1.4</t>
  </si>
  <si>
    <t>1.2.1.5</t>
  </si>
  <si>
    <t>1.2.1.6</t>
  </si>
  <si>
    <t>1.2.1.7</t>
  </si>
  <si>
    <t>2.2.1.6</t>
  </si>
  <si>
    <t>2.2.1.7</t>
  </si>
  <si>
    <t>2.2.1.8</t>
  </si>
  <si>
    <t>2.2.2</t>
  </si>
  <si>
    <t>2.2.2.1</t>
  </si>
  <si>
    <t>2.2.2.2</t>
  </si>
  <si>
    <t>2.5.2</t>
  </si>
  <si>
    <t>2.5.3</t>
  </si>
  <si>
    <t>2.5.4</t>
  </si>
  <si>
    <t>2.5.5</t>
  </si>
  <si>
    <t>2.5.6</t>
  </si>
  <si>
    <t>2.5.7</t>
  </si>
  <si>
    <t>2.2.1.1</t>
  </si>
  <si>
    <t>2.2.1.2</t>
  </si>
  <si>
    <t>2.2.1.3</t>
  </si>
  <si>
    <t>2.2.1.4</t>
  </si>
  <si>
    <t>2.2.1.5</t>
  </si>
  <si>
    <t>к муниципальной программе</t>
  </si>
  <si>
    <t>оу</t>
  </si>
  <si>
    <t>стройка</t>
  </si>
  <si>
    <t>уо</t>
  </si>
  <si>
    <t>Строительство детских садов  строительными  организациями с последующим их приобретением в муниципальную собственность</t>
  </si>
  <si>
    <t>Детский сад на 280 мест по ул. Остужева в г. Воронеже</t>
  </si>
  <si>
    <t>Детский сад на 220 мест, ул. Ленинградская, г. Воронеж</t>
  </si>
  <si>
    <t>1.2.1.16</t>
  </si>
  <si>
    <t>1.2.1.17</t>
  </si>
  <si>
    <t xml:space="preserve">Пристройка к МБОУ лицей № 4 по ул. Генерала Лизюкова, 87 </t>
  </si>
  <si>
    <t>Пристройка к МБОУ СОШ № 95 по ул. Владимира Невского, 42 в г. Воронеже</t>
  </si>
  <si>
    <t>Пристройка к МБОУ лицею № 3 по ул. Переверткина, 25 в г. Воронеже</t>
  </si>
  <si>
    <t>Пристройка к МБОУ «Лицей «МОК № 2» по ул. Шендрикова, 7 в г. Воронеже</t>
  </si>
  <si>
    <t>2.2.1.9</t>
  </si>
  <si>
    <t>2.2.2.3</t>
  </si>
  <si>
    <t>2.2.2.4</t>
  </si>
  <si>
    <t>2.2.2.5</t>
  </si>
  <si>
    <t>2.2.2.6</t>
  </si>
  <si>
    <t>2.2.2.7</t>
  </si>
  <si>
    <t>Пристройка к МБОУ СОШ № 97 по ул. Новосибирская, 49 в г. Воронеже</t>
  </si>
  <si>
    <t>выкуп</t>
  </si>
  <si>
    <t xml:space="preserve">Формирование новой технологической среды в муниципальной системе образования </t>
  </si>
  <si>
    <t>Общеобразовательная школа на 1224 места по ул. Тепличная, 2д,  г. Воронеж</t>
  </si>
  <si>
    <t>Ресурсное обеспечение и прогнозная (справочная) оценка расходов федерального, областного бюджетов и бюджета городского округа город Воронеж, внебюджетных источников на реализацию муниципальной программы городского округа город Воронеж «Развитие образования» в разрезе мероприятий подпрограмм и основных мероприятий (II этап)</t>
  </si>
  <si>
    <t>Общеобразовательная школа на 1101 место мкр. Новый и Новый Бомбей, г. Воронеж</t>
  </si>
  <si>
    <t>Обеспечение высокого качества услуг дошкольного образования</t>
  </si>
  <si>
    <t>1.2.2</t>
  </si>
  <si>
    <t>1.2.2.1</t>
  </si>
  <si>
    <t>Детский сад на 150 мест по ул. Волнистая, 29В, г. Воронеж</t>
  </si>
  <si>
    <t>1.6</t>
  </si>
  <si>
    <t>2.7.1</t>
  </si>
  <si>
    <t>2.7</t>
  </si>
  <si>
    <t xml:space="preserve"> Реализация мероприятий муниципальных составляющих региональных проектов</t>
  </si>
  <si>
    <t>Строительство пристройки к МБДОУ «Детский сад комбинированного вида № 178», г. Воронеж, пер. Балтийский, 76 (включая ПИР)</t>
  </si>
  <si>
    <t>Строительство дополнительного корпуса МБДОУ «Детский сад общеразвивающего вида № 24», бул. Олимпийский, д. 8, г. Воронеж</t>
  </si>
  <si>
    <t xml:space="preserve">Детский сад на 250 мест  по ул. Ильюшина в г. Воронеж (ЖК «Озерки») (выкуп) </t>
  </si>
  <si>
    <t>Общеобразовательная школа на 1224 места по ул. Изыскателей, 219А, В, участок № 20, г. Воронеж</t>
  </si>
  <si>
    <t>Пристройка спортивного зала к зданию МБОУ СОШ № 24 по адресу: ул. Генерала Лохматикова, 43 в г. Воронеже</t>
  </si>
  <si>
    <t>Региональный проект «Патриотическое воспитание граждан Российской Федерации»</t>
  </si>
  <si>
    <t>Школа по ул. Покровская, 18/5 в г. Воронеж (ЖК "Каштановый")</t>
  </si>
  <si>
    <t>1.2.2.2</t>
  </si>
  <si>
    <t>Детское дошкольное учреждение  на 600 мест по Московскому проспекту в г. Воронеже (выкуп)</t>
  </si>
  <si>
    <t>2.2.1.10</t>
  </si>
  <si>
    <t>Школа на 2000 мест по ул. Острогожская в г. Воронеже (включая ПИР)</t>
  </si>
  <si>
    <t>Общеобразовательная школа на 1224 места по ул. Изыскателей,в г. Воронеже (включая ПИР)</t>
  </si>
  <si>
    <t>Финансовое обеспечение на выполнение муниципального задания, социального заказа организациями начального общего, основного общего, среднего общего образования, организациями дополнительного образования  и межшкольными учебными комбинатами, а также  финансирование организаций, осуществляющих ведение централизованного бухгалтерского учета, и обеспечение деятельности МКУ ЦРОИМП</t>
  </si>
  <si>
    <t>Осуществление финансирования  организаций дополнительного образования  городского округа  на выполнение ими муниципального задания, социального заказа по оказанию услуги по предоставлению дополнительного образования по дополнительным образовательным программам</t>
  </si>
  <si>
    <t>2.8.</t>
  </si>
  <si>
    <t>2.2.1.11</t>
  </si>
  <si>
    <t>Реализация мероприятий в сфере молодежной политики</t>
  </si>
  <si>
    <t>Организация бесплатной перевозки обучающихся муниципальных образовательных организаций</t>
  </si>
  <si>
    <t>2.7.2</t>
  </si>
  <si>
    <t>Региональный проект «Модернизация школьной системы образования Воронежской области»</t>
  </si>
  <si>
    <t>Реконструкция МБОУ СОШ № 45 по ул. 9 Января,46, г. Воронеж</t>
  </si>
  <si>
    <t>транспорт</t>
  </si>
  <si>
    <t>1.2.2.3</t>
  </si>
  <si>
    <t>1.2.2.4</t>
  </si>
  <si>
    <t>1.2.2.5</t>
  </si>
  <si>
    <t>Встроенно-пристроенное ДОО на 100 мест участок 13.3 в городском округе город Воронеж по ул. Загоровского, ул.Шишкова,140,Б, уч.3 (выкуп)</t>
  </si>
  <si>
    <t>Встроенно-пристроенное ДОО на 125 мест участок 12.1 в городском округе город Воронеж по ул. Загоровского, ул.Шишкова,140,Б, уч.3 (выкуп)</t>
  </si>
  <si>
    <t xml:space="preserve">Встроенно-пристроенный детский сад на 140 мест: Российская Федерация, Воронежская область, городской округ город Воронеж, город Воронеж,
Московский проспект, дом 189/3, помещение 1
</t>
  </si>
  <si>
    <t>2.2.2.8</t>
  </si>
  <si>
    <t xml:space="preserve">Оптимизация системы финансирования образовательных организаций для обеспечения достойного уровня жизни занятых в них работников и привлечения новых высококвалифицированных кадров и молодых специалистов </t>
  </si>
  <si>
    <t>Строительство и реконструкция объектов дошкольного образования, реконструкция или капитальный ремонт объектов капитального строительства в целях создания дошкольных организаций</t>
  </si>
  <si>
    <t>Строительство и реконструкция муниципальных объектов дошкольного образования, реконструкция или капитальный ремонт объектов капитального строительства в целях создания дошкольных организаций</t>
  </si>
  <si>
    <t>Общеобразовательная школа на 2000 мест по ул. Ленинградская (в квартале ул. Ленинградская-Ленинский пр.) в г. Воронеже</t>
  </si>
  <si>
    <t>1.2.1.18</t>
  </si>
  <si>
    <r>
      <t>Детский сад на 220 мест, ул. Загоровского</t>
    </r>
    <r>
      <rPr>
        <sz val="16"/>
        <rFont val="Times New Roman"/>
        <family val="1"/>
        <charset val="204"/>
      </rPr>
      <t xml:space="preserve"> -</t>
    </r>
    <r>
      <rPr>
        <sz val="11"/>
        <rFont val="Times New Roman"/>
        <family val="1"/>
        <charset val="204"/>
      </rPr>
      <t xml:space="preserve"> ул. Шишкова, 140б, участок №29, г. Воронеж</t>
    </r>
  </si>
  <si>
    <t xml:space="preserve">Руководитель управления 
образования и молодежной политики                                    </t>
  </si>
  <si>
    <t>О.Н. Бакуменко</t>
  </si>
  <si>
    <t>1.2.2.6</t>
  </si>
  <si>
    <t>Встроенно-пристроенное нежилое помещение (детский сад на 120 мест) по адресу: Российская Федерация, Воронежская область, городской округ город Воронеж, город Воронеж, улица Конструкторов, дом 29а, корпус 2, помещение 1/1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</si>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</sst>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0"/>
    <numFmt numFmtId="166" formatCode="#,##0.00\ _₽"/>
    <numFmt numFmtId="167" formatCode="0.0"/>
    <numFmt numFmtId="168" formatCode="#,##0.0\ _₽"/>
    <numFmt numFmtId="169" formatCode="#,##0\ _₽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10"/>
      <color indexed="8"/>
      <name val="Arial"/>
      <family val="2"/>
    </font>
    <font>
      <sz val="10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7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0" fillId="0" borderId="0"/>
  </cellStyleXfs>
  <cellXfs count="98">
    <xf numFmtId="0" fontId="0" fillId="0" borderId="0" xfId="0"/>
    <xf numFmtId="0" fontId="9" fillId="0" borderId="0" xfId="0" applyFont="1" applyFill="1"/>
    <xf numFmtId="0" fontId="2" fillId="0" borderId="0" xfId="1" applyFill="1"/>
    <xf numFmtId="0" fontId="0" fillId="0" borderId="0" xfId="0" applyFill="1"/>
    <xf numFmtId="0" fontId="0" fillId="2" borderId="0" xfId="0" applyFill="1"/>
    <xf numFmtId="0" fontId="8" fillId="0" borderId="0" xfId="0" applyFont="1"/>
    <xf numFmtId="0" fontId="8" fillId="2" borderId="0" xfId="0" applyFont="1" applyFill="1"/>
    <xf numFmtId="4" fontId="5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4" fontId="8" fillId="0" borderId="0" xfId="0" applyNumberFormat="1" applyFont="1" applyFill="1"/>
    <xf numFmtId="0" fontId="9" fillId="0" borderId="0" xfId="0" applyFont="1" applyFill="1" applyAlignment="1"/>
    <xf numFmtId="0" fontId="8" fillId="0" borderId="0" xfId="0" applyFont="1" applyFill="1" applyBorder="1"/>
    <xf numFmtId="0" fontId="8" fillId="0" borderId="1" xfId="0" applyFont="1" applyFill="1" applyBorder="1"/>
    <xf numFmtId="4" fontId="11" fillId="0" borderId="1" xfId="0" applyNumberFormat="1" applyFont="1" applyFill="1" applyBorder="1"/>
    <xf numFmtId="4" fontId="8" fillId="0" borderId="1" xfId="0" applyNumberFormat="1" applyFont="1" applyFill="1" applyBorder="1"/>
    <xf numFmtId="4" fontId="8" fillId="0" borderId="0" xfId="0" applyNumberFormat="1" applyFont="1" applyFill="1" applyBorder="1"/>
    <xf numFmtId="0" fontId="13" fillId="0" borderId="0" xfId="0" applyFont="1" applyFill="1"/>
    <xf numFmtId="1" fontId="8" fillId="0" borderId="0" xfId="0" applyNumberFormat="1" applyFont="1" applyFill="1"/>
    <xf numFmtId="166" fontId="5" fillId="0" borderId="1" xfId="1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/>
    <xf numFmtId="4" fontId="8" fillId="0" borderId="6" xfId="0" applyNumberFormat="1" applyFont="1" applyFill="1" applyBorder="1"/>
    <xf numFmtId="0" fontId="8" fillId="0" borderId="6" xfId="0" applyFont="1" applyFill="1" applyBorder="1"/>
    <xf numFmtId="0" fontId="0" fillId="0" borderId="0" xfId="0" applyFill="1" applyBorder="1"/>
    <xf numFmtId="0" fontId="0" fillId="0" borderId="0" xfId="0" applyBorder="1"/>
    <xf numFmtId="0" fontId="9" fillId="0" borderId="0" xfId="0" applyFont="1" applyFill="1" applyBorder="1" applyAlignment="1"/>
    <xf numFmtId="0" fontId="8" fillId="0" borderId="0" xfId="0" applyFont="1" applyBorder="1"/>
    <xf numFmtId="0" fontId="8" fillId="2" borderId="0" xfId="0" applyFont="1" applyFill="1" applyBorder="1"/>
    <xf numFmtId="4" fontId="8" fillId="2" borderId="0" xfId="0" applyNumberFormat="1" applyFont="1" applyFill="1" applyBorder="1"/>
    <xf numFmtId="2" fontId="8" fillId="2" borderId="0" xfId="0" applyNumberFormat="1" applyFont="1" applyFill="1" applyBorder="1"/>
    <xf numFmtId="2" fontId="8" fillId="0" borderId="0" xfId="0" applyNumberFormat="1" applyFont="1" applyFill="1" applyBorder="1"/>
    <xf numFmtId="166" fontId="8" fillId="0" borderId="0" xfId="0" applyNumberFormat="1" applyFont="1" applyFill="1" applyBorder="1"/>
    <xf numFmtId="1" fontId="8" fillId="0" borderId="0" xfId="0" applyNumberFormat="1" applyFont="1" applyFill="1" applyBorder="1"/>
    <xf numFmtId="0" fontId="13" fillId="0" borderId="0" xfId="0" applyFont="1" applyFill="1" applyBorder="1"/>
    <xf numFmtId="0" fontId="13" fillId="2" borderId="0" xfId="0" applyFont="1" applyFill="1" applyBorder="1"/>
    <xf numFmtId="167" fontId="8" fillId="0" borderId="0" xfId="0" applyNumberFormat="1" applyFont="1" applyFill="1" applyBorder="1"/>
    <xf numFmtId="0" fontId="0" fillId="2" borderId="0" xfId="0" applyFill="1" applyBorder="1"/>
    <xf numFmtId="168" fontId="8" fillId="0" borderId="0" xfId="0" applyNumberFormat="1" applyFont="1" applyFill="1" applyBorder="1"/>
    <xf numFmtId="169" fontId="8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4" fontId="5" fillId="0" borderId="5" xfId="2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top" wrapText="1"/>
    </xf>
    <xf numFmtId="0" fontId="5" fillId="0" borderId="4" xfId="1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top" wrapText="1"/>
    </xf>
    <xf numFmtId="49" fontId="5" fillId="0" borderId="2" xfId="1" applyNumberFormat="1" applyFont="1" applyFill="1" applyBorder="1" applyAlignment="1">
      <alignment horizontal="center" vertical="top" wrapText="1"/>
    </xf>
    <xf numFmtId="49" fontId="5" fillId="0" borderId="4" xfId="1" applyNumberFormat="1" applyFont="1" applyFill="1" applyBorder="1" applyAlignment="1">
      <alignment horizontal="center" vertical="top" wrapText="1"/>
    </xf>
    <xf numFmtId="49" fontId="5" fillId="0" borderId="3" xfId="1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left" vertical="center" wrapText="1"/>
    </xf>
    <xf numFmtId="49" fontId="5" fillId="0" borderId="2" xfId="3" applyNumberFormat="1" applyFont="1" applyFill="1" applyBorder="1" applyAlignment="1">
      <alignment horizontal="center" vertical="center" wrapText="1"/>
    </xf>
    <xf numFmtId="49" fontId="5" fillId="0" borderId="4" xfId="3" applyNumberFormat="1" applyFont="1" applyFill="1" applyBorder="1" applyAlignment="1">
      <alignment horizontal="center" vertical="center" wrapText="1"/>
    </xf>
    <xf numFmtId="49" fontId="5" fillId="0" borderId="3" xfId="3" applyNumberFormat="1" applyFont="1" applyFill="1" applyBorder="1" applyAlignment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top" wrapText="1"/>
    </xf>
    <xf numFmtId="49" fontId="5" fillId="0" borderId="4" xfId="3" applyNumberFormat="1" applyFont="1" applyFill="1" applyBorder="1" applyAlignment="1">
      <alignment horizontal="center" vertical="top" wrapText="1"/>
    </xf>
    <xf numFmtId="49" fontId="5" fillId="0" borderId="3" xfId="3" applyNumberFormat="1" applyFont="1" applyFill="1" applyBorder="1" applyAlignment="1">
      <alignment horizontal="center" vertical="top" wrapText="1"/>
    </xf>
    <xf numFmtId="0" fontId="12" fillId="0" borderId="7" xfId="1" applyFont="1" applyFill="1" applyBorder="1" applyAlignment="1">
      <alignment horizontal="right" vertical="center" wrapText="1"/>
    </xf>
    <xf numFmtId="0" fontId="12" fillId="0" borderId="0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</cellXfs>
  <cellStyles count="9">
    <cellStyle name="Excel Built-in Normal" xfId="2"/>
    <cellStyle name="Обычный" xfId="0" builtinId="0"/>
    <cellStyle name="Обычный 2" xfId="3"/>
    <cellStyle name="Обычный 2 2" xfId="4"/>
    <cellStyle name="Обычный 2 3" xfId="8"/>
    <cellStyle name="Обычный 3" xfId="7"/>
    <cellStyle name="Обычный 4" xfId="1"/>
    <cellStyle name="Финансовый 2" xfId="5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495300</xdr:colOff>
      <xdr:row>2</xdr:row>
      <xdr:rowOff>885825</xdr:rowOff>
    </xdr:from>
    <xdr:ext cx="184731" cy="264560"/>
    <xdr:sp macro="" textlink="">
      <xdr:nvSpPr>
        <xdr:cNvPr id="2" name="TextBox 1"/>
        <xdr:cNvSpPr txBox="1"/>
      </xdr:nvSpPr>
      <xdr:spPr>
        <a:xfrm>
          <a:off x="7343775" y="1495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477"/>
  <sheetViews>
    <sheetView tabSelected="1" zoomScale="80" zoomScaleNormal="80" zoomScaleSheetLayoutView="80" workbookViewId="0">
      <selection activeCell="W4" sqref="W4"/>
    </sheetView>
  </sheetViews>
  <sheetFormatPr defaultRowHeight="15" x14ac:dyDescent="0.25"/>
  <cols>
    <col min="1" max="1" width="16.7109375" style="3" customWidth="1"/>
    <col min="2" max="2" width="39.7109375" style="3" customWidth="1"/>
    <col min="3" max="3" width="23.28515625" style="3" customWidth="1"/>
    <col min="4" max="4" width="15.85546875" style="3" customWidth="1"/>
    <col min="5" max="5" width="15.28515625" style="3" customWidth="1"/>
    <col min="6" max="6" width="14.42578125" style="3" customWidth="1"/>
    <col min="7" max="7" width="15" style="3" customWidth="1"/>
    <col min="8" max="8" width="13.5703125" style="3" customWidth="1"/>
    <col min="9" max="9" width="14" style="3" customWidth="1"/>
    <col min="10" max="10" width="16.140625" style="3" customWidth="1"/>
    <col min="11" max="11" width="11.85546875" style="3" hidden="1" customWidth="1"/>
    <col min="12" max="12" width="14.140625" style="3" hidden="1" customWidth="1"/>
    <col min="13" max="13" width="19.140625" style="3" hidden="1" customWidth="1"/>
    <col min="14" max="14" width="14.28515625" style="3" hidden="1" customWidth="1"/>
    <col min="15" max="15" width="13" style="3" hidden="1" customWidth="1"/>
    <col min="16" max="16" width="17" style="3" hidden="1" customWidth="1"/>
    <col min="17" max="17" width="13.85546875" style="3" hidden="1" customWidth="1"/>
    <col min="18" max="18" width="14.28515625" style="3" hidden="1" customWidth="1"/>
    <col min="19" max="19" width="16" style="30" hidden="1" customWidth="1"/>
    <col min="20" max="20" width="17.7109375" style="30" hidden="1" customWidth="1"/>
    <col min="21" max="58" width="16.140625" style="30" customWidth="1"/>
    <col min="59" max="64" width="13.42578125" style="30" customWidth="1"/>
    <col min="65" max="67" width="17.42578125" style="30" customWidth="1"/>
    <col min="68" max="69" width="12.28515625" style="30" customWidth="1"/>
    <col min="70" max="71" width="12.42578125" style="30" customWidth="1"/>
    <col min="72" max="72" width="14" style="31" customWidth="1"/>
    <col min="73" max="73" width="14.140625" style="31" customWidth="1"/>
    <col min="74" max="74" width="14.42578125" style="31" customWidth="1"/>
    <col min="75" max="75" width="16.42578125" style="31" customWidth="1"/>
    <col min="76" max="76" width="14.85546875" style="31" customWidth="1"/>
    <col min="77" max="77" width="9.140625" customWidth="1"/>
  </cols>
  <sheetData>
    <row r="1" spans="1:77" ht="27" customHeight="1" x14ac:dyDescent="0.45">
      <c r="A1" s="1"/>
      <c r="B1" s="1"/>
      <c r="C1" s="1"/>
      <c r="D1" s="1"/>
      <c r="E1" s="1"/>
      <c r="F1" s="1"/>
      <c r="G1" s="73" t="s">
        <v>204</v>
      </c>
      <c r="H1" s="73"/>
      <c r="I1" s="73"/>
      <c r="J1" s="73"/>
      <c r="K1" s="17"/>
      <c r="L1" s="17"/>
      <c r="M1" s="17"/>
    </row>
    <row r="2" spans="1:77" ht="32.25" customHeight="1" x14ac:dyDescent="0.45">
      <c r="A2" s="1"/>
      <c r="B2" s="1"/>
      <c r="C2" s="1"/>
      <c r="D2" s="1"/>
      <c r="E2" s="1"/>
      <c r="F2" s="1"/>
      <c r="G2" s="73" t="s">
        <v>132</v>
      </c>
      <c r="H2" s="73"/>
      <c r="I2" s="73"/>
      <c r="J2" s="73"/>
      <c r="K2" s="17"/>
      <c r="L2" s="17"/>
      <c r="M2" s="17"/>
      <c r="N2" s="17"/>
      <c r="O2" s="17"/>
      <c r="P2" s="17"/>
      <c r="Q2" s="17"/>
      <c r="R2" s="17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</row>
    <row r="3" spans="1:77" s="5" customFormat="1" ht="156.75" customHeight="1" x14ac:dyDescent="0.25">
      <c r="A3" s="95" t="s">
        <v>155</v>
      </c>
      <c r="B3" s="95"/>
      <c r="C3" s="95"/>
      <c r="D3" s="95"/>
      <c r="E3" s="95"/>
      <c r="F3" s="95"/>
      <c r="G3" s="95"/>
      <c r="H3" s="95"/>
      <c r="I3" s="95"/>
      <c r="J3" s="95"/>
      <c r="K3" s="12"/>
      <c r="L3" s="12"/>
      <c r="M3" s="12"/>
      <c r="N3" s="12"/>
      <c r="O3" s="12"/>
      <c r="P3" s="12"/>
      <c r="Q3" s="12"/>
      <c r="R3" s="12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33"/>
      <c r="BU3" s="33"/>
      <c r="BV3" s="33"/>
      <c r="BW3" s="33"/>
      <c r="BX3" s="33"/>
    </row>
    <row r="4" spans="1:77" s="6" customFormat="1" ht="28.5" customHeight="1" x14ac:dyDescent="0.25">
      <c r="A4" s="61" t="s">
        <v>0</v>
      </c>
      <c r="B4" s="96" t="s">
        <v>1</v>
      </c>
      <c r="C4" s="64" t="s">
        <v>2</v>
      </c>
      <c r="D4" s="60" t="s">
        <v>3</v>
      </c>
      <c r="E4" s="60"/>
      <c r="F4" s="60"/>
      <c r="G4" s="60"/>
      <c r="H4" s="60"/>
      <c r="I4" s="60"/>
      <c r="J4" s="60"/>
      <c r="K4" s="12"/>
      <c r="L4" s="12"/>
      <c r="M4" s="12"/>
      <c r="N4" s="12"/>
      <c r="O4" s="12"/>
      <c r="P4" s="12"/>
      <c r="Q4" s="12"/>
      <c r="R4" s="12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34"/>
      <c r="BU4" s="34"/>
      <c r="BV4" s="34"/>
      <c r="BW4" s="34"/>
      <c r="BX4" s="34"/>
    </row>
    <row r="5" spans="1:77" s="6" customFormat="1" ht="39.75" customHeight="1" x14ac:dyDescent="0.25">
      <c r="A5" s="63"/>
      <c r="B5" s="97"/>
      <c r="C5" s="66"/>
      <c r="D5" s="56" t="s">
        <v>4</v>
      </c>
      <c r="E5" s="56" t="s">
        <v>102</v>
      </c>
      <c r="F5" s="56" t="s">
        <v>103</v>
      </c>
      <c r="G5" s="56" t="s">
        <v>104</v>
      </c>
      <c r="H5" s="56" t="s">
        <v>105</v>
      </c>
      <c r="I5" s="56" t="s">
        <v>106</v>
      </c>
      <c r="J5" s="56" t="s">
        <v>107</v>
      </c>
      <c r="K5" s="12"/>
      <c r="L5" s="12"/>
      <c r="M5" s="12"/>
      <c r="N5" s="12"/>
      <c r="O5" s="12"/>
      <c r="P5" s="12"/>
      <c r="Q5" s="12"/>
      <c r="R5" s="12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34"/>
      <c r="BU5" s="34"/>
      <c r="BV5" s="34"/>
      <c r="BW5" s="34"/>
      <c r="BX5" s="34"/>
    </row>
    <row r="6" spans="1:77" s="6" customFormat="1" ht="38.25" customHeight="1" x14ac:dyDescent="0.25">
      <c r="A6" s="61" t="s">
        <v>5</v>
      </c>
      <c r="B6" s="61" t="s">
        <v>6</v>
      </c>
      <c r="C6" s="56" t="s">
        <v>7</v>
      </c>
      <c r="D6" s="7">
        <f>SUM(E6:J6)</f>
        <v>158084196.09999999</v>
      </c>
      <c r="E6" s="7">
        <f t="shared" ref="E6:J6" si="0">E7+E8+E9+E10</f>
        <v>24596479.530000001</v>
      </c>
      <c r="F6" s="7">
        <f t="shared" si="0"/>
        <v>24199962.559999999</v>
      </c>
      <c r="G6" s="7">
        <f t="shared" si="0"/>
        <v>23634928.940000001</v>
      </c>
      <c r="H6" s="7">
        <f t="shared" si="0"/>
        <v>23815133.300000001</v>
      </c>
      <c r="I6" s="7">
        <f t="shared" si="0"/>
        <v>29601754.329999998</v>
      </c>
      <c r="J6" s="7">
        <f t="shared" si="0"/>
        <v>32235937.440000001</v>
      </c>
      <c r="K6" s="12"/>
      <c r="L6" s="12"/>
      <c r="M6" s="12"/>
      <c r="N6" s="12"/>
      <c r="O6" s="12"/>
      <c r="P6" s="12"/>
      <c r="Q6" s="12"/>
      <c r="R6" s="12"/>
      <c r="S6" s="18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12"/>
      <c r="BH6" s="12"/>
      <c r="BI6" s="12"/>
      <c r="BM6" s="18"/>
      <c r="BN6" s="18"/>
      <c r="BO6" s="18"/>
      <c r="BP6" s="18"/>
      <c r="BQ6" s="18"/>
      <c r="BR6" s="18"/>
      <c r="BS6" s="18"/>
      <c r="BT6" s="34"/>
      <c r="BU6" s="35"/>
      <c r="BV6" s="35"/>
      <c r="BW6" s="35"/>
      <c r="BX6" s="35"/>
      <c r="BY6" s="35"/>
    </row>
    <row r="7" spans="1:77" s="6" customFormat="1" ht="39.75" customHeight="1" x14ac:dyDescent="0.25">
      <c r="A7" s="62"/>
      <c r="B7" s="62"/>
      <c r="C7" s="56" t="s">
        <v>8</v>
      </c>
      <c r="D7" s="7">
        <f>SUM(E7:J7)</f>
        <v>6188970.1699999999</v>
      </c>
      <c r="E7" s="7">
        <f t="shared" ref="E7:J10" si="1">E13+E204+E430+E445+E450</f>
        <v>1096100.25</v>
      </c>
      <c r="F7" s="7">
        <f t="shared" si="1"/>
        <v>811281.6</v>
      </c>
      <c r="G7" s="7">
        <f t="shared" si="1"/>
        <v>811432.48</v>
      </c>
      <c r="H7" s="7">
        <f t="shared" si="1"/>
        <v>815980.48</v>
      </c>
      <c r="I7" s="7">
        <f t="shared" si="1"/>
        <v>1142069.3799999999</v>
      </c>
      <c r="J7" s="7">
        <f t="shared" si="1"/>
        <v>1512105.98</v>
      </c>
      <c r="K7" s="12"/>
      <c r="L7" s="16"/>
      <c r="M7" s="12"/>
      <c r="N7" s="12"/>
      <c r="O7" s="12"/>
      <c r="P7" s="12"/>
      <c r="Q7" s="12"/>
      <c r="R7" s="12"/>
      <c r="S7" s="18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12"/>
      <c r="BH7" s="12"/>
      <c r="BI7" s="12"/>
      <c r="BM7" s="18"/>
      <c r="BN7" s="18"/>
      <c r="BO7" s="18"/>
      <c r="BP7" s="18"/>
      <c r="BQ7" s="18"/>
      <c r="BR7" s="18"/>
      <c r="BS7" s="18"/>
      <c r="BT7" s="35"/>
      <c r="BU7" s="35"/>
      <c r="BV7" s="35"/>
      <c r="BW7" s="35"/>
      <c r="BX7" s="35"/>
      <c r="BY7" s="35"/>
    </row>
    <row r="8" spans="1:77" s="6" customFormat="1" ht="28.5" customHeight="1" x14ac:dyDescent="0.25">
      <c r="A8" s="62"/>
      <c r="B8" s="62"/>
      <c r="C8" s="55" t="s">
        <v>9</v>
      </c>
      <c r="D8" s="7">
        <f>SUM(E8:J8)</f>
        <v>97597585.620000005</v>
      </c>
      <c r="E8" s="7">
        <f t="shared" si="1"/>
        <v>14910128.560000001</v>
      </c>
      <c r="F8" s="7">
        <f t="shared" si="1"/>
        <v>14847773.66</v>
      </c>
      <c r="G8" s="7">
        <f t="shared" si="1"/>
        <v>14428032.560000001</v>
      </c>
      <c r="H8" s="7">
        <f t="shared" si="1"/>
        <v>14554990.73</v>
      </c>
      <c r="I8" s="7">
        <f t="shared" si="1"/>
        <v>18612177.84</v>
      </c>
      <c r="J8" s="7">
        <f t="shared" si="1"/>
        <v>20244482.27</v>
      </c>
      <c r="K8" s="12"/>
      <c r="L8" s="16"/>
      <c r="M8" s="16"/>
      <c r="N8" s="12"/>
      <c r="O8" s="12"/>
      <c r="P8" s="12"/>
      <c r="Q8" s="12"/>
      <c r="R8" s="12"/>
      <c r="S8" s="18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12"/>
      <c r="BH8" s="12"/>
      <c r="BI8" s="12"/>
      <c r="BM8" s="18"/>
      <c r="BN8" s="18"/>
      <c r="BO8" s="18"/>
      <c r="BP8" s="18"/>
      <c r="BQ8" s="18"/>
      <c r="BR8" s="18"/>
      <c r="BS8" s="18"/>
      <c r="BT8" s="34"/>
      <c r="BU8" s="35"/>
      <c r="BV8" s="35"/>
      <c r="BW8" s="35"/>
      <c r="BX8" s="35"/>
      <c r="BY8" s="35"/>
    </row>
    <row r="9" spans="1:77" s="12" customFormat="1" ht="38.25" customHeight="1" x14ac:dyDescent="0.25">
      <c r="A9" s="62"/>
      <c r="B9" s="62"/>
      <c r="C9" s="56" t="s">
        <v>10</v>
      </c>
      <c r="D9" s="7">
        <f>SUM(E9:J9)</f>
        <v>46128280.909999996</v>
      </c>
      <c r="E9" s="7">
        <f t="shared" si="1"/>
        <v>7228690.8200000003</v>
      </c>
      <c r="F9" s="7">
        <f t="shared" si="1"/>
        <v>7179347.4000000004</v>
      </c>
      <c r="G9" s="7">
        <f t="shared" si="1"/>
        <v>7033904</v>
      </c>
      <c r="H9" s="7">
        <f t="shared" si="1"/>
        <v>7082602.1900000004</v>
      </c>
      <c r="I9" s="7">
        <f t="shared" si="1"/>
        <v>8485947.2100000009</v>
      </c>
      <c r="J9" s="7">
        <f t="shared" si="1"/>
        <v>9117789.2899999991</v>
      </c>
      <c r="L9" s="16"/>
      <c r="M9" s="16"/>
      <c r="S9" s="18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M9" s="18"/>
      <c r="BN9" s="18"/>
      <c r="BO9" s="18"/>
      <c r="BP9" s="18"/>
      <c r="BQ9" s="18"/>
      <c r="BR9" s="18"/>
      <c r="BS9" s="18"/>
      <c r="BT9" s="18"/>
      <c r="BU9" s="35"/>
      <c r="BV9" s="35"/>
      <c r="BW9" s="35"/>
      <c r="BX9" s="35"/>
      <c r="BY9" s="35"/>
    </row>
    <row r="10" spans="1:77" s="6" customFormat="1" ht="39.75" customHeight="1" x14ac:dyDescent="0.25">
      <c r="A10" s="63"/>
      <c r="B10" s="63"/>
      <c r="C10" s="55" t="s">
        <v>11</v>
      </c>
      <c r="D10" s="7">
        <f>SUM(E10:J10)</f>
        <v>8169359.4000000004</v>
      </c>
      <c r="E10" s="7">
        <f t="shared" si="1"/>
        <v>1361559.9</v>
      </c>
      <c r="F10" s="7">
        <f t="shared" si="1"/>
        <v>1361559.9</v>
      </c>
      <c r="G10" s="7">
        <f t="shared" si="1"/>
        <v>1361559.9</v>
      </c>
      <c r="H10" s="7">
        <f t="shared" si="1"/>
        <v>1361559.9</v>
      </c>
      <c r="I10" s="7">
        <f t="shared" si="1"/>
        <v>1361559.9</v>
      </c>
      <c r="J10" s="7">
        <f t="shared" si="1"/>
        <v>1361559.9</v>
      </c>
      <c r="K10" s="16"/>
      <c r="L10" s="16"/>
      <c r="M10" s="16"/>
      <c r="N10" s="16"/>
      <c r="O10" s="16"/>
      <c r="P10" s="16"/>
      <c r="Q10" s="12"/>
      <c r="R10" s="12"/>
      <c r="S10" s="18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18"/>
      <c r="BN10" s="18"/>
      <c r="BO10" s="18"/>
      <c r="BP10" s="18"/>
      <c r="BQ10" s="18"/>
      <c r="BR10" s="18"/>
      <c r="BS10" s="18"/>
      <c r="BT10" s="34"/>
      <c r="BU10" s="35"/>
      <c r="BV10" s="35"/>
      <c r="BW10" s="35"/>
      <c r="BX10" s="35"/>
      <c r="BY10" s="35"/>
    </row>
    <row r="11" spans="1:77" s="6" customFormat="1" ht="21" customHeight="1" x14ac:dyDescent="0.25">
      <c r="A11" s="55" t="s">
        <v>12</v>
      </c>
      <c r="B11" s="54"/>
      <c r="C11" s="55"/>
      <c r="D11" s="7"/>
      <c r="E11" s="7"/>
      <c r="F11" s="7"/>
      <c r="G11" s="7"/>
      <c r="H11" s="7"/>
      <c r="I11" s="7"/>
      <c r="J11" s="7"/>
      <c r="K11" s="12"/>
      <c r="L11" s="12"/>
      <c r="M11" s="12"/>
      <c r="N11" s="12"/>
      <c r="O11" s="12"/>
      <c r="P11" s="12"/>
      <c r="Q11" s="12"/>
      <c r="R11" s="12"/>
      <c r="S11" s="18"/>
      <c r="T11" s="18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18"/>
      <c r="BN11" s="18"/>
      <c r="BO11" s="18"/>
      <c r="BP11" s="18"/>
      <c r="BQ11" s="18"/>
      <c r="BR11" s="18"/>
      <c r="BS11" s="18"/>
      <c r="BT11" s="34"/>
      <c r="BU11" s="34"/>
      <c r="BV11" s="34"/>
      <c r="BW11" s="34"/>
      <c r="BX11" s="34"/>
    </row>
    <row r="12" spans="1:77" s="6" customFormat="1" ht="35.25" customHeight="1" x14ac:dyDescent="0.25">
      <c r="A12" s="61" t="s">
        <v>13</v>
      </c>
      <c r="B12" s="61" t="s">
        <v>14</v>
      </c>
      <c r="C12" s="56" t="s">
        <v>7</v>
      </c>
      <c r="D12" s="7">
        <f>SUM(E12:J12)</f>
        <v>60392462.270000003</v>
      </c>
      <c r="E12" s="7">
        <f t="shared" ref="E12:J12" si="2">E13+E14+E15+E16</f>
        <v>9555501.7200000007</v>
      </c>
      <c r="F12" s="7">
        <f t="shared" si="2"/>
        <v>9127143.9000000004</v>
      </c>
      <c r="G12" s="7">
        <f t="shared" si="2"/>
        <v>9646614.0999999996</v>
      </c>
      <c r="H12" s="7">
        <f t="shared" si="2"/>
        <v>9208705.9499999993</v>
      </c>
      <c r="I12" s="7">
        <f t="shared" si="2"/>
        <v>10690357.199999999</v>
      </c>
      <c r="J12" s="7">
        <f t="shared" si="2"/>
        <v>12164139.4</v>
      </c>
      <c r="K12" s="19"/>
      <c r="L12" s="19">
        <v>2025</v>
      </c>
      <c r="M12" s="19">
        <v>2026</v>
      </c>
      <c r="N12" s="19">
        <v>2027</v>
      </c>
      <c r="O12" s="19">
        <v>2028</v>
      </c>
      <c r="P12" s="19">
        <v>2029</v>
      </c>
      <c r="Q12" s="18">
        <v>2030</v>
      </c>
      <c r="R12" s="12"/>
      <c r="S12" s="18"/>
      <c r="T12" s="18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18"/>
      <c r="BN12" s="18"/>
      <c r="BO12" s="18"/>
      <c r="BP12" s="18"/>
      <c r="BQ12" s="18"/>
      <c r="BR12" s="18"/>
      <c r="BS12" s="18"/>
      <c r="BT12" s="34"/>
      <c r="BU12" s="34"/>
      <c r="BV12" s="34"/>
      <c r="BW12" s="34"/>
      <c r="BX12" s="34"/>
    </row>
    <row r="13" spans="1:77" s="6" customFormat="1" ht="35.25" customHeight="1" x14ac:dyDescent="0.25">
      <c r="A13" s="62"/>
      <c r="B13" s="62"/>
      <c r="C13" s="56" t="s">
        <v>15</v>
      </c>
      <c r="D13" s="7">
        <f>SUM(E13:J13)</f>
        <v>403864.7</v>
      </c>
      <c r="E13" s="7">
        <f t="shared" ref="E13:J16" si="3">E19+E29+E164+E174+E184+E199</f>
        <v>0</v>
      </c>
      <c r="F13" s="7">
        <f t="shared" si="3"/>
        <v>0</v>
      </c>
      <c r="G13" s="7">
        <f t="shared" si="3"/>
        <v>0</v>
      </c>
      <c r="H13" s="7">
        <f t="shared" si="3"/>
        <v>0</v>
      </c>
      <c r="I13" s="7">
        <f t="shared" si="3"/>
        <v>139495.9</v>
      </c>
      <c r="J13" s="7">
        <f t="shared" si="3"/>
        <v>264368.8</v>
      </c>
      <c r="K13" s="19" t="s">
        <v>133</v>
      </c>
      <c r="L13" s="20">
        <f t="shared" ref="L13:Q13" si="4">E21+E166+E176+E186</f>
        <v>2888099.6</v>
      </c>
      <c r="M13" s="20">
        <f t="shared" si="4"/>
        <v>2982938</v>
      </c>
      <c r="N13" s="20">
        <f t="shared" si="4"/>
        <v>3065899</v>
      </c>
      <c r="O13" s="20">
        <f t="shared" si="4"/>
        <v>3155746</v>
      </c>
      <c r="P13" s="20">
        <f t="shared" si="4"/>
        <v>3248289</v>
      </c>
      <c r="Q13" s="20">
        <f t="shared" si="4"/>
        <v>3343608</v>
      </c>
      <c r="R13" s="27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35"/>
      <c r="BU13" s="35"/>
      <c r="BV13" s="35"/>
      <c r="BW13" s="35"/>
      <c r="BX13" s="34"/>
    </row>
    <row r="14" spans="1:77" s="6" customFormat="1" ht="30" customHeight="1" x14ac:dyDescent="0.25">
      <c r="A14" s="62"/>
      <c r="B14" s="62"/>
      <c r="C14" s="56" t="s">
        <v>9</v>
      </c>
      <c r="D14" s="7">
        <f>SUM(E14:J14)</f>
        <v>33553538.539999999</v>
      </c>
      <c r="E14" s="7">
        <f t="shared" si="3"/>
        <v>5291158</v>
      </c>
      <c r="F14" s="7">
        <f t="shared" si="3"/>
        <v>4982596</v>
      </c>
      <c r="G14" s="7">
        <f t="shared" si="3"/>
        <v>5343019.9000000004</v>
      </c>
      <c r="H14" s="7">
        <f t="shared" si="3"/>
        <v>5003184.53</v>
      </c>
      <c r="I14" s="7">
        <f t="shared" si="3"/>
        <v>5980290.8200000003</v>
      </c>
      <c r="J14" s="7">
        <f t="shared" si="3"/>
        <v>6953289.29</v>
      </c>
      <c r="K14" s="19" t="s">
        <v>134</v>
      </c>
      <c r="L14" s="20">
        <f>E36</f>
        <v>54499.82</v>
      </c>
      <c r="M14" s="20">
        <f t="shared" ref="M14:Q14" si="5">F36</f>
        <v>94583</v>
      </c>
      <c r="N14" s="20">
        <f t="shared" si="5"/>
        <v>108456.1</v>
      </c>
      <c r="O14" s="20">
        <f t="shared" si="5"/>
        <v>51388.52</v>
      </c>
      <c r="P14" s="20">
        <f t="shared" si="5"/>
        <v>323894.58</v>
      </c>
      <c r="Q14" s="20">
        <f t="shared" si="5"/>
        <v>604486.41</v>
      </c>
      <c r="R14" s="27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35"/>
      <c r="BU14" s="35"/>
      <c r="BV14" s="35"/>
      <c r="BW14" s="35"/>
      <c r="BX14" s="34"/>
    </row>
    <row r="15" spans="1:77" s="6" customFormat="1" ht="30" x14ac:dyDescent="0.25">
      <c r="A15" s="62"/>
      <c r="B15" s="62"/>
      <c r="C15" s="56" t="s">
        <v>10</v>
      </c>
      <c r="D15" s="7">
        <f>SUM(E15:J15)</f>
        <v>20444737.629999999</v>
      </c>
      <c r="E15" s="7">
        <f t="shared" si="3"/>
        <v>3265956.82</v>
      </c>
      <c r="F15" s="7">
        <f t="shared" si="3"/>
        <v>3146161</v>
      </c>
      <c r="G15" s="7">
        <f t="shared" si="3"/>
        <v>3305207.3</v>
      </c>
      <c r="H15" s="7">
        <f t="shared" si="3"/>
        <v>3207134.52</v>
      </c>
      <c r="I15" s="7">
        <f t="shared" si="3"/>
        <v>3572183.58</v>
      </c>
      <c r="J15" s="7">
        <f t="shared" si="3"/>
        <v>3948094.41</v>
      </c>
      <c r="K15" s="19" t="s">
        <v>152</v>
      </c>
      <c r="L15" s="20">
        <f>E131</f>
        <v>323357.40000000002</v>
      </c>
      <c r="M15" s="20">
        <f t="shared" ref="M15:Q15" si="6">F131</f>
        <v>68640</v>
      </c>
      <c r="N15" s="20">
        <f t="shared" si="6"/>
        <v>130852.2</v>
      </c>
      <c r="O15" s="20">
        <f t="shared" si="6"/>
        <v>0</v>
      </c>
      <c r="P15" s="20">
        <f t="shared" si="6"/>
        <v>0</v>
      </c>
      <c r="Q15" s="20">
        <f t="shared" si="6"/>
        <v>0</v>
      </c>
      <c r="R15" s="27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35"/>
      <c r="BU15" s="35"/>
      <c r="BV15" s="35"/>
      <c r="BW15" s="35"/>
      <c r="BX15" s="34"/>
    </row>
    <row r="16" spans="1:77" s="6" customFormat="1" ht="30" x14ac:dyDescent="0.25">
      <c r="A16" s="63"/>
      <c r="B16" s="63"/>
      <c r="C16" s="56" t="s">
        <v>11</v>
      </c>
      <c r="D16" s="7">
        <f>SUM(E16:J16)</f>
        <v>5990321.4000000004</v>
      </c>
      <c r="E16" s="7">
        <f t="shared" si="3"/>
        <v>998386.9</v>
      </c>
      <c r="F16" s="7">
        <f t="shared" si="3"/>
        <v>998386.9</v>
      </c>
      <c r="G16" s="7">
        <f t="shared" si="3"/>
        <v>998386.9</v>
      </c>
      <c r="H16" s="7">
        <f t="shared" si="3"/>
        <v>998386.9</v>
      </c>
      <c r="I16" s="7">
        <f t="shared" si="3"/>
        <v>998386.9</v>
      </c>
      <c r="J16" s="7">
        <f t="shared" si="3"/>
        <v>998386.9</v>
      </c>
      <c r="K16" s="19"/>
      <c r="L16" s="21">
        <f>SUM(L13:L15)</f>
        <v>3265956.82</v>
      </c>
      <c r="M16" s="21">
        <f t="shared" ref="M16:Q16" si="7">SUM(M13:M15)</f>
        <v>3146161</v>
      </c>
      <c r="N16" s="21">
        <f t="shared" si="7"/>
        <v>3305207.3</v>
      </c>
      <c r="O16" s="21">
        <f t="shared" si="7"/>
        <v>3207134.52</v>
      </c>
      <c r="P16" s="21">
        <f t="shared" si="7"/>
        <v>3572183.58</v>
      </c>
      <c r="Q16" s="21">
        <f t="shared" si="7"/>
        <v>3948094.41</v>
      </c>
      <c r="R16" s="28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35"/>
      <c r="BU16" s="35"/>
      <c r="BV16" s="35"/>
      <c r="BW16" s="35"/>
      <c r="BX16" s="34"/>
    </row>
    <row r="17" spans="1:76" s="6" customFormat="1" x14ac:dyDescent="0.25">
      <c r="A17" s="55" t="s">
        <v>12</v>
      </c>
      <c r="B17" s="56"/>
      <c r="C17" s="56"/>
      <c r="D17" s="7"/>
      <c r="E17" s="7"/>
      <c r="F17" s="7"/>
      <c r="G17" s="7"/>
      <c r="H17" s="7"/>
      <c r="I17" s="7"/>
      <c r="J17" s="7"/>
      <c r="K17" s="12"/>
      <c r="L17" s="16">
        <f>L16-E15</f>
        <v>0</v>
      </c>
      <c r="M17" s="16">
        <f t="shared" ref="M17:Q17" si="8">M16-F15</f>
        <v>0</v>
      </c>
      <c r="N17" s="16">
        <f t="shared" si="8"/>
        <v>0</v>
      </c>
      <c r="O17" s="16">
        <f t="shared" si="8"/>
        <v>0</v>
      </c>
      <c r="P17" s="16">
        <f t="shared" si="8"/>
        <v>0</v>
      </c>
      <c r="Q17" s="16">
        <f t="shared" si="8"/>
        <v>0</v>
      </c>
      <c r="R17" s="16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22"/>
      <c r="BQ17" s="22"/>
      <c r="BR17" s="22"/>
      <c r="BS17" s="22"/>
      <c r="BT17" s="35"/>
      <c r="BU17" s="35"/>
      <c r="BV17" s="35"/>
      <c r="BW17" s="35"/>
      <c r="BX17" s="34"/>
    </row>
    <row r="18" spans="1:76" s="6" customFormat="1" ht="26.25" customHeight="1" x14ac:dyDescent="0.25">
      <c r="A18" s="70" t="s">
        <v>16</v>
      </c>
      <c r="B18" s="70" t="s">
        <v>17</v>
      </c>
      <c r="C18" s="56" t="s">
        <v>7</v>
      </c>
      <c r="D18" s="7">
        <f t="shared" ref="D18:D53" si="9">SUM(E18:J18)</f>
        <v>333961.8</v>
      </c>
      <c r="E18" s="7">
        <f t="shared" ref="E18:J18" si="10">E19+E20+E21+E22</f>
        <v>55382.8</v>
      </c>
      <c r="F18" s="7">
        <f t="shared" si="10"/>
        <v>83939</v>
      </c>
      <c r="G18" s="7">
        <f t="shared" si="10"/>
        <v>48660</v>
      </c>
      <c r="H18" s="7">
        <f t="shared" si="10"/>
        <v>48660</v>
      </c>
      <c r="I18" s="7">
        <f t="shared" si="10"/>
        <v>48660</v>
      </c>
      <c r="J18" s="7">
        <f t="shared" si="10"/>
        <v>48660</v>
      </c>
      <c r="K18" s="12"/>
      <c r="L18" s="12">
        <v>3265956.82</v>
      </c>
      <c r="M18" s="12">
        <v>3146161</v>
      </c>
      <c r="N18" s="12">
        <v>3264947.3</v>
      </c>
      <c r="O18" s="12">
        <v>3207134.52</v>
      </c>
      <c r="P18" s="12">
        <v>3572183.58</v>
      </c>
      <c r="Q18" s="12">
        <v>3948094.41</v>
      </c>
      <c r="R18" s="1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35"/>
      <c r="BU18" s="35"/>
      <c r="BV18" s="34"/>
      <c r="BW18" s="34"/>
      <c r="BX18" s="34"/>
    </row>
    <row r="19" spans="1:76" s="6" customFormat="1" ht="30" customHeight="1" x14ac:dyDescent="0.25">
      <c r="A19" s="71"/>
      <c r="B19" s="71"/>
      <c r="C19" s="56" t="s">
        <v>15</v>
      </c>
      <c r="D19" s="7">
        <f t="shared" si="9"/>
        <v>0</v>
      </c>
      <c r="E19" s="7">
        <f>E24</f>
        <v>0</v>
      </c>
      <c r="F19" s="7">
        <f t="shared" ref="F19:J19" si="11">F24</f>
        <v>0</v>
      </c>
      <c r="G19" s="7">
        <f t="shared" si="11"/>
        <v>0</v>
      </c>
      <c r="H19" s="7">
        <f t="shared" si="11"/>
        <v>0</v>
      </c>
      <c r="I19" s="7">
        <f t="shared" si="11"/>
        <v>0</v>
      </c>
      <c r="J19" s="7">
        <f t="shared" si="11"/>
        <v>0</v>
      </c>
      <c r="K19" s="12"/>
      <c r="L19" s="16">
        <f>L18-L16</f>
        <v>0</v>
      </c>
      <c r="M19" s="16">
        <f t="shared" ref="M19:Q19" si="12">M18-M16</f>
        <v>0</v>
      </c>
      <c r="N19" s="16">
        <f t="shared" si="12"/>
        <v>-40260</v>
      </c>
      <c r="O19" s="16">
        <f t="shared" si="12"/>
        <v>0</v>
      </c>
      <c r="P19" s="16">
        <f t="shared" si="12"/>
        <v>0</v>
      </c>
      <c r="Q19" s="16">
        <f t="shared" si="12"/>
        <v>0</v>
      </c>
      <c r="R19" s="12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34"/>
      <c r="BU19" s="34"/>
      <c r="BV19" s="34"/>
      <c r="BW19" s="34"/>
      <c r="BX19" s="34"/>
    </row>
    <row r="20" spans="1:76" s="6" customFormat="1" ht="29.25" customHeight="1" x14ac:dyDescent="0.25">
      <c r="A20" s="71"/>
      <c r="B20" s="71"/>
      <c r="C20" s="56" t="s">
        <v>9</v>
      </c>
      <c r="D20" s="7">
        <f t="shared" si="9"/>
        <v>36946.199999999997</v>
      </c>
      <c r="E20" s="7">
        <f t="shared" ref="E20:J22" si="13">E25</f>
        <v>5936.2</v>
      </c>
      <c r="F20" s="7">
        <f t="shared" si="13"/>
        <v>31010</v>
      </c>
      <c r="G20" s="7">
        <f t="shared" si="13"/>
        <v>0</v>
      </c>
      <c r="H20" s="7">
        <f t="shared" si="13"/>
        <v>0</v>
      </c>
      <c r="I20" s="7">
        <f t="shared" si="13"/>
        <v>0</v>
      </c>
      <c r="J20" s="7">
        <f t="shared" si="13"/>
        <v>0</v>
      </c>
      <c r="K20" s="12"/>
      <c r="L20" s="16"/>
      <c r="M20" s="16"/>
      <c r="N20" s="16"/>
      <c r="O20" s="16"/>
      <c r="P20" s="16"/>
      <c r="Q20" s="16"/>
      <c r="R20" s="12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34"/>
      <c r="BU20" s="34"/>
      <c r="BV20" s="34"/>
      <c r="BW20" s="34"/>
      <c r="BX20" s="34"/>
    </row>
    <row r="21" spans="1:76" s="6" customFormat="1" ht="39.75" customHeight="1" x14ac:dyDescent="0.25">
      <c r="A21" s="71"/>
      <c r="B21" s="71"/>
      <c r="C21" s="56" t="s">
        <v>10</v>
      </c>
      <c r="D21" s="7">
        <f t="shared" si="9"/>
        <v>297015.59999999998</v>
      </c>
      <c r="E21" s="7">
        <f t="shared" si="13"/>
        <v>49446.6</v>
      </c>
      <c r="F21" s="7">
        <f t="shared" si="13"/>
        <v>52929</v>
      </c>
      <c r="G21" s="7">
        <f t="shared" si="13"/>
        <v>48660</v>
      </c>
      <c r="H21" s="7">
        <f t="shared" si="13"/>
        <v>48660</v>
      </c>
      <c r="I21" s="7">
        <f t="shared" si="13"/>
        <v>48660</v>
      </c>
      <c r="J21" s="7">
        <f t="shared" si="13"/>
        <v>48660</v>
      </c>
      <c r="K21" s="12"/>
      <c r="L21" s="16"/>
      <c r="M21" s="16"/>
      <c r="N21" s="16"/>
      <c r="O21" s="16"/>
      <c r="P21" s="16"/>
      <c r="Q21" s="16"/>
      <c r="R21" s="12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34"/>
      <c r="BU21" s="34"/>
      <c r="BV21" s="34"/>
      <c r="BW21" s="34"/>
      <c r="BX21" s="34"/>
    </row>
    <row r="22" spans="1:76" s="6" customFormat="1" ht="37.5" customHeight="1" x14ac:dyDescent="0.25">
      <c r="A22" s="72"/>
      <c r="B22" s="72"/>
      <c r="C22" s="56" t="s">
        <v>11</v>
      </c>
      <c r="D22" s="7">
        <f t="shared" si="9"/>
        <v>0</v>
      </c>
      <c r="E22" s="7">
        <f t="shared" si="13"/>
        <v>0</v>
      </c>
      <c r="F22" s="7">
        <f t="shared" si="13"/>
        <v>0</v>
      </c>
      <c r="G22" s="7">
        <f t="shared" si="13"/>
        <v>0</v>
      </c>
      <c r="H22" s="7">
        <f t="shared" si="13"/>
        <v>0</v>
      </c>
      <c r="I22" s="7">
        <f t="shared" si="13"/>
        <v>0</v>
      </c>
      <c r="J22" s="7">
        <f t="shared" si="13"/>
        <v>0</v>
      </c>
      <c r="K22" s="12"/>
      <c r="L22" s="16"/>
      <c r="M22" s="16"/>
      <c r="N22" s="16"/>
      <c r="O22" s="16"/>
      <c r="P22" s="16"/>
      <c r="Q22" s="16"/>
      <c r="R22" s="12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34"/>
      <c r="BU22" s="34"/>
      <c r="BV22" s="34"/>
      <c r="BW22" s="34"/>
      <c r="BX22" s="34"/>
    </row>
    <row r="23" spans="1:76" s="6" customFormat="1" ht="28.5" customHeight="1" x14ac:dyDescent="0.25">
      <c r="A23" s="61" t="s">
        <v>18</v>
      </c>
      <c r="B23" s="61" t="s">
        <v>17</v>
      </c>
      <c r="C23" s="56" t="s">
        <v>7</v>
      </c>
      <c r="D23" s="7">
        <f t="shared" si="9"/>
        <v>333961.8</v>
      </c>
      <c r="E23" s="7">
        <f t="shared" ref="E23:J23" si="14">E24+E25+E26+E27</f>
        <v>55382.8</v>
      </c>
      <c r="F23" s="7">
        <f t="shared" si="14"/>
        <v>83939</v>
      </c>
      <c r="G23" s="7">
        <f t="shared" si="14"/>
        <v>48660</v>
      </c>
      <c r="H23" s="7">
        <f t="shared" si="14"/>
        <v>48660</v>
      </c>
      <c r="I23" s="7">
        <f t="shared" si="14"/>
        <v>48660</v>
      </c>
      <c r="J23" s="7">
        <f t="shared" si="14"/>
        <v>48660</v>
      </c>
      <c r="K23" s="12"/>
      <c r="L23" s="16"/>
      <c r="M23" s="16"/>
      <c r="N23" s="16"/>
      <c r="O23" s="16"/>
      <c r="P23" s="16"/>
      <c r="Q23" s="16"/>
      <c r="R23" s="12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34"/>
      <c r="BU23" s="34"/>
      <c r="BV23" s="34"/>
      <c r="BW23" s="34"/>
      <c r="BX23" s="34"/>
    </row>
    <row r="24" spans="1:76" s="6" customFormat="1" ht="34.5" customHeight="1" x14ac:dyDescent="0.25">
      <c r="A24" s="62"/>
      <c r="B24" s="62"/>
      <c r="C24" s="56" t="s">
        <v>15</v>
      </c>
      <c r="D24" s="7">
        <f t="shared" si="9"/>
        <v>0</v>
      </c>
      <c r="E24" s="7"/>
      <c r="F24" s="7"/>
      <c r="G24" s="7"/>
      <c r="H24" s="7"/>
      <c r="I24" s="7"/>
      <c r="J24" s="7"/>
      <c r="K24" s="12"/>
      <c r="L24" s="12"/>
      <c r="M24" s="12"/>
      <c r="N24" s="12"/>
      <c r="O24" s="12"/>
      <c r="P24" s="12"/>
      <c r="Q24" s="12"/>
      <c r="R24" s="12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34"/>
      <c r="BU24" s="34"/>
      <c r="BV24" s="34"/>
      <c r="BW24" s="34"/>
      <c r="BX24" s="34"/>
    </row>
    <row r="25" spans="1:76" s="6" customFormat="1" ht="33.75" customHeight="1" x14ac:dyDescent="0.25">
      <c r="A25" s="62"/>
      <c r="B25" s="62"/>
      <c r="C25" s="56" t="s">
        <v>9</v>
      </c>
      <c r="D25" s="7">
        <f t="shared" si="9"/>
        <v>36946.199999999997</v>
      </c>
      <c r="E25" s="7">
        <v>5936.2</v>
      </c>
      <c r="F25" s="7">
        <v>31010</v>
      </c>
      <c r="G25" s="7"/>
      <c r="H25" s="7"/>
      <c r="I25" s="7"/>
      <c r="J25" s="7"/>
      <c r="K25" s="12"/>
      <c r="L25" s="12"/>
      <c r="M25" s="12"/>
      <c r="N25" s="12"/>
      <c r="O25" s="12"/>
      <c r="P25" s="12"/>
      <c r="Q25" s="12"/>
      <c r="R25" s="12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34"/>
      <c r="BU25" s="34"/>
      <c r="BV25" s="34"/>
      <c r="BW25" s="34"/>
      <c r="BX25" s="34"/>
    </row>
    <row r="26" spans="1:76" s="6" customFormat="1" ht="45.75" customHeight="1" x14ac:dyDescent="0.25">
      <c r="A26" s="62"/>
      <c r="B26" s="62"/>
      <c r="C26" s="56" t="s">
        <v>10</v>
      </c>
      <c r="D26" s="7">
        <f t="shared" si="9"/>
        <v>297015.59999999998</v>
      </c>
      <c r="E26" s="7">
        <v>49446.6</v>
      </c>
      <c r="F26" s="7">
        <v>52929</v>
      </c>
      <c r="G26" s="7">
        <v>48660</v>
      </c>
      <c r="H26" s="7">
        <v>48660</v>
      </c>
      <c r="I26" s="7">
        <v>48660</v>
      </c>
      <c r="J26" s="7">
        <v>48660</v>
      </c>
      <c r="K26" s="12"/>
      <c r="L26" s="12"/>
      <c r="M26" s="12"/>
      <c r="N26" s="12"/>
      <c r="O26" s="12"/>
      <c r="P26" s="12"/>
      <c r="Q26" s="12"/>
      <c r="R26" s="12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34"/>
      <c r="BU26" s="34"/>
      <c r="BV26" s="34"/>
      <c r="BW26" s="34"/>
      <c r="BX26" s="34"/>
    </row>
    <row r="27" spans="1:76" s="6" customFormat="1" ht="30" x14ac:dyDescent="0.25">
      <c r="A27" s="63"/>
      <c r="B27" s="63"/>
      <c r="C27" s="56" t="s">
        <v>11</v>
      </c>
      <c r="D27" s="7">
        <f t="shared" si="9"/>
        <v>0</v>
      </c>
      <c r="E27" s="7"/>
      <c r="F27" s="7"/>
      <c r="G27" s="7"/>
      <c r="H27" s="7"/>
      <c r="I27" s="10"/>
      <c r="J27" s="7"/>
      <c r="K27" s="12"/>
      <c r="L27" s="12"/>
      <c r="M27" s="12"/>
      <c r="N27" s="12"/>
      <c r="O27" s="12"/>
      <c r="P27" s="12"/>
      <c r="Q27" s="12"/>
      <c r="R27" s="12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34"/>
      <c r="BU27" s="34"/>
      <c r="BV27" s="34"/>
      <c r="BW27" s="34"/>
      <c r="BX27" s="34"/>
    </row>
    <row r="28" spans="1:76" s="12" customFormat="1" ht="32.25" customHeight="1" x14ac:dyDescent="0.25">
      <c r="A28" s="61" t="s">
        <v>19</v>
      </c>
      <c r="B28" s="61" t="s">
        <v>195</v>
      </c>
      <c r="C28" s="56" t="s">
        <v>7</v>
      </c>
      <c r="D28" s="7">
        <f t="shared" si="9"/>
        <v>7110974.8700000001</v>
      </c>
      <c r="E28" s="7">
        <f t="shared" ref="E28:J28" si="15">E29+E30+E31+E32</f>
        <v>1410683.62</v>
      </c>
      <c r="F28" s="7">
        <f t="shared" si="15"/>
        <v>622486.19999999995</v>
      </c>
      <c r="G28" s="7">
        <f t="shared" si="15"/>
        <v>911717.6</v>
      </c>
      <c r="H28" s="7">
        <f t="shared" si="15"/>
        <v>198543.15</v>
      </c>
      <c r="I28" s="7">
        <f t="shared" si="15"/>
        <v>1394815.3</v>
      </c>
      <c r="J28" s="7">
        <f t="shared" si="15"/>
        <v>2572729</v>
      </c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</row>
    <row r="29" spans="1:76" s="12" customFormat="1" ht="38.25" customHeight="1" x14ac:dyDescent="0.25">
      <c r="A29" s="62"/>
      <c r="B29" s="62"/>
      <c r="C29" s="56" t="s">
        <v>15</v>
      </c>
      <c r="D29" s="7">
        <f t="shared" si="9"/>
        <v>403864.7</v>
      </c>
      <c r="E29" s="7">
        <f t="shared" ref="E29:J29" si="16">E34+E129</f>
        <v>0</v>
      </c>
      <c r="F29" s="7">
        <f t="shared" si="16"/>
        <v>0</v>
      </c>
      <c r="G29" s="7">
        <f t="shared" si="16"/>
        <v>0</v>
      </c>
      <c r="H29" s="7">
        <f t="shared" si="16"/>
        <v>0</v>
      </c>
      <c r="I29" s="7">
        <f t="shared" si="16"/>
        <v>139495.9</v>
      </c>
      <c r="J29" s="7">
        <f t="shared" si="16"/>
        <v>264368.8</v>
      </c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18"/>
    </row>
    <row r="30" spans="1:76" s="12" customFormat="1" ht="42" customHeight="1" x14ac:dyDescent="0.25">
      <c r="A30" s="62"/>
      <c r="B30" s="62"/>
      <c r="C30" s="56" t="s">
        <v>9</v>
      </c>
      <c r="D30" s="7">
        <f t="shared" si="9"/>
        <v>4946952.1399999997</v>
      </c>
      <c r="E30" s="7">
        <f t="shared" ref="E30:F32" si="17">E35+E130</f>
        <v>1032826.4</v>
      </c>
      <c r="F30" s="7">
        <f t="shared" si="17"/>
        <v>459263.2</v>
      </c>
      <c r="G30" s="7">
        <f t="shared" ref="G30:J30" si="18">G35+G130</f>
        <v>672409.3</v>
      </c>
      <c r="H30" s="7">
        <f t="shared" si="18"/>
        <v>147154.63</v>
      </c>
      <c r="I30" s="7">
        <f t="shared" si="18"/>
        <v>931424.82</v>
      </c>
      <c r="J30" s="7">
        <f t="shared" si="18"/>
        <v>1703873.79</v>
      </c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18"/>
    </row>
    <row r="31" spans="1:76" s="12" customFormat="1" ht="51.75" customHeight="1" x14ac:dyDescent="0.25">
      <c r="A31" s="62"/>
      <c r="B31" s="62"/>
      <c r="C31" s="56" t="s">
        <v>10</v>
      </c>
      <c r="D31" s="7">
        <f t="shared" si="9"/>
        <v>1760158.03</v>
      </c>
      <c r="E31" s="7">
        <f t="shared" si="17"/>
        <v>377857.22</v>
      </c>
      <c r="F31" s="7">
        <f t="shared" si="17"/>
        <v>163223</v>
      </c>
      <c r="G31" s="7">
        <f t="shared" ref="G31:J31" si="19">G36+G131</f>
        <v>239308.3</v>
      </c>
      <c r="H31" s="7">
        <f t="shared" si="19"/>
        <v>51388.52</v>
      </c>
      <c r="I31" s="7">
        <f t="shared" si="19"/>
        <v>323894.58</v>
      </c>
      <c r="J31" s="7">
        <f t="shared" si="19"/>
        <v>604486.41</v>
      </c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18"/>
    </row>
    <row r="32" spans="1:76" s="12" customFormat="1" ht="30" x14ac:dyDescent="0.25">
      <c r="A32" s="63"/>
      <c r="B32" s="63"/>
      <c r="C32" s="56" t="s">
        <v>11</v>
      </c>
      <c r="D32" s="7">
        <f t="shared" si="9"/>
        <v>0</v>
      </c>
      <c r="E32" s="7">
        <f t="shared" si="17"/>
        <v>0</v>
      </c>
      <c r="F32" s="7">
        <f t="shared" si="17"/>
        <v>0</v>
      </c>
      <c r="G32" s="7">
        <f t="shared" ref="G32:J32" si="20">G37+G132</f>
        <v>0</v>
      </c>
      <c r="H32" s="7">
        <f t="shared" si="20"/>
        <v>0</v>
      </c>
      <c r="I32" s="7">
        <f t="shared" si="20"/>
        <v>0</v>
      </c>
      <c r="J32" s="7">
        <f t="shared" si="20"/>
        <v>0</v>
      </c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18"/>
    </row>
    <row r="33" spans="1:76" s="12" customFormat="1" ht="31.5" customHeight="1" x14ac:dyDescent="0.25">
      <c r="A33" s="61" t="s">
        <v>20</v>
      </c>
      <c r="B33" s="61" t="s">
        <v>196</v>
      </c>
      <c r="C33" s="56" t="s">
        <v>7</v>
      </c>
      <c r="D33" s="7">
        <f t="shared" si="9"/>
        <v>5148765.2699999996</v>
      </c>
      <c r="E33" s="7">
        <f t="shared" ref="E33:J33" si="21">E34+E35+E36+E37</f>
        <v>204126.22</v>
      </c>
      <c r="F33" s="7">
        <f t="shared" si="21"/>
        <v>362486.2</v>
      </c>
      <c r="G33" s="7">
        <f t="shared" si="21"/>
        <v>416065.4</v>
      </c>
      <c r="H33" s="7">
        <f t="shared" si="21"/>
        <v>198543.15</v>
      </c>
      <c r="I33" s="7">
        <f t="shared" si="21"/>
        <v>1394815.3</v>
      </c>
      <c r="J33" s="7">
        <f t="shared" si="21"/>
        <v>2572729</v>
      </c>
      <c r="K33" s="16"/>
      <c r="L33" s="16"/>
      <c r="S33" s="18"/>
      <c r="T33" s="18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18"/>
      <c r="BW33" s="18"/>
      <c r="BX33" s="18"/>
    </row>
    <row r="34" spans="1:76" s="12" customFormat="1" ht="25.5" customHeight="1" x14ac:dyDescent="0.25">
      <c r="A34" s="62"/>
      <c r="B34" s="62"/>
      <c r="C34" s="56" t="s">
        <v>15</v>
      </c>
      <c r="D34" s="7">
        <f t="shared" si="9"/>
        <v>403864.7</v>
      </c>
      <c r="E34" s="7">
        <f>E39+E44+E49+E54+E59+E64+E69+E74+E79+E84+E89+E94+E99+E104+E109+E114+E119+E124</f>
        <v>0</v>
      </c>
      <c r="F34" s="7">
        <f t="shared" ref="F34:J34" si="22">F39+F44+F49+F54+F59+F64+F69+F74+F79+F84+F89+F94+F99+F104+F109+F114+F119+F124</f>
        <v>0</v>
      </c>
      <c r="G34" s="7">
        <f t="shared" si="22"/>
        <v>0</v>
      </c>
      <c r="H34" s="7">
        <f t="shared" si="22"/>
        <v>0</v>
      </c>
      <c r="I34" s="7">
        <f t="shared" si="22"/>
        <v>139495.9</v>
      </c>
      <c r="J34" s="7">
        <f t="shared" si="22"/>
        <v>264368.8</v>
      </c>
      <c r="K34" s="16"/>
      <c r="L34" s="16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18"/>
    </row>
    <row r="35" spans="1:76" s="12" customFormat="1" ht="37.5" customHeight="1" x14ac:dyDescent="0.25">
      <c r="A35" s="62"/>
      <c r="B35" s="62"/>
      <c r="C35" s="56" t="s">
        <v>9</v>
      </c>
      <c r="D35" s="7">
        <f t="shared" si="9"/>
        <v>3507592.14</v>
      </c>
      <c r="E35" s="7">
        <f t="shared" ref="E35:J37" si="23">E40+E45+E50+E55+E60+E65+E70+E75+E80+E85+E90+E95+E100+E105+E110+E115+E120+E125</f>
        <v>149626.4</v>
      </c>
      <c r="F35" s="7">
        <f t="shared" si="23"/>
        <v>267903.2</v>
      </c>
      <c r="G35" s="7">
        <f t="shared" si="23"/>
        <v>307609.3</v>
      </c>
      <c r="H35" s="7">
        <f t="shared" si="23"/>
        <v>147154.63</v>
      </c>
      <c r="I35" s="7">
        <f t="shared" si="23"/>
        <v>931424.82</v>
      </c>
      <c r="J35" s="7">
        <f t="shared" si="23"/>
        <v>1703873.79</v>
      </c>
      <c r="K35" s="16"/>
      <c r="L35" s="16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18"/>
    </row>
    <row r="36" spans="1:76" s="12" customFormat="1" ht="47.25" customHeight="1" x14ac:dyDescent="0.25">
      <c r="A36" s="62"/>
      <c r="B36" s="62"/>
      <c r="C36" s="56" t="s">
        <v>10</v>
      </c>
      <c r="D36" s="7">
        <f t="shared" si="9"/>
        <v>1237308.43</v>
      </c>
      <c r="E36" s="7">
        <f t="shared" si="23"/>
        <v>54499.82</v>
      </c>
      <c r="F36" s="7">
        <f t="shared" si="23"/>
        <v>94583</v>
      </c>
      <c r="G36" s="7">
        <f t="shared" si="23"/>
        <v>108456.1</v>
      </c>
      <c r="H36" s="7">
        <f t="shared" si="23"/>
        <v>51388.52</v>
      </c>
      <c r="I36" s="7">
        <f t="shared" si="23"/>
        <v>323894.58</v>
      </c>
      <c r="J36" s="7">
        <f t="shared" si="23"/>
        <v>604486.41</v>
      </c>
      <c r="K36" s="16"/>
      <c r="L36" s="16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18"/>
    </row>
    <row r="37" spans="1:76" s="12" customFormat="1" ht="30" x14ac:dyDescent="0.25">
      <c r="A37" s="63"/>
      <c r="B37" s="63"/>
      <c r="C37" s="56" t="s">
        <v>11</v>
      </c>
      <c r="D37" s="7">
        <f t="shared" si="9"/>
        <v>0</v>
      </c>
      <c r="E37" s="7">
        <f t="shared" si="23"/>
        <v>0</v>
      </c>
      <c r="F37" s="7">
        <f t="shared" ref="F37" si="24">F42+F47+F52+F57+F62+F67+F72+F77+F82+F87+F92+F97+F102+F107+F112+F117+F122</f>
        <v>0</v>
      </c>
      <c r="G37" s="7">
        <f t="shared" ref="G37:J37" si="25">G42+G47+G52+G57+G62+G67+G72+G77+G82+G87+G92+G97+G102+G107+G112+G117+G122</f>
        <v>0</v>
      </c>
      <c r="H37" s="7">
        <f t="shared" si="25"/>
        <v>0</v>
      </c>
      <c r="I37" s="7">
        <f t="shared" si="25"/>
        <v>0</v>
      </c>
      <c r="J37" s="7">
        <f t="shared" si="25"/>
        <v>0</v>
      </c>
      <c r="K37" s="16"/>
      <c r="L37" s="16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18"/>
    </row>
    <row r="38" spans="1:76" s="6" customFormat="1" ht="25.5" customHeight="1" x14ac:dyDescent="0.25">
      <c r="A38" s="61" t="s">
        <v>108</v>
      </c>
      <c r="B38" s="61" t="s">
        <v>22</v>
      </c>
      <c r="C38" s="56" t="s">
        <v>7</v>
      </c>
      <c r="D38" s="7">
        <f t="shared" si="9"/>
        <v>189036.7</v>
      </c>
      <c r="E38" s="7">
        <f t="shared" ref="E38:G38" si="26">E39+E40+E41+E42</f>
        <v>0</v>
      </c>
      <c r="F38" s="7">
        <f t="shared" si="26"/>
        <v>0</v>
      </c>
      <c r="G38" s="7">
        <f t="shared" si="26"/>
        <v>0</v>
      </c>
      <c r="H38" s="7">
        <v>9036.7000000000007</v>
      </c>
      <c r="I38" s="7">
        <v>54000</v>
      </c>
      <c r="J38" s="7">
        <v>126000</v>
      </c>
      <c r="K38" s="12"/>
      <c r="L38" s="12"/>
      <c r="M38" s="12"/>
      <c r="N38" s="12"/>
      <c r="O38" s="12"/>
      <c r="P38" s="12"/>
      <c r="Q38" s="12"/>
      <c r="R38" s="12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34"/>
      <c r="BU38" s="34"/>
      <c r="BV38" s="34"/>
      <c r="BW38" s="34"/>
      <c r="BX38" s="34"/>
    </row>
    <row r="39" spans="1:76" s="6" customFormat="1" ht="33" customHeight="1" x14ac:dyDescent="0.25">
      <c r="A39" s="62"/>
      <c r="B39" s="62"/>
      <c r="C39" s="56" t="s">
        <v>15</v>
      </c>
      <c r="D39" s="7">
        <f t="shared" si="9"/>
        <v>126000</v>
      </c>
      <c r="E39" s="7"/>
      <c r="F39" s="7"/>
      <c r="G39" s="7"/>
      <c r="H39" s="7"/>
      <c r="I39" s="7">
        <v>37800</v>
      </c>
      <c r="J39" s="7">
        <v>88200</v>
      </c>
      <c r="K39" s="16"/>
      <c r="L39" s="16"/>
      <c r="M39" s="16"/>
      <c r="N39" s="12"/>
      <c r="O39" s="12"/>
      <c r="P39" s="12"/>
      <c r="Q39" s="12"/>
      <c r="R39" s="12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34"/>
      <c r="BU39" s="34"/>
      <c r="BV39" s="34"/>
      <c r="BW39" s="34"/>
      <c r="BX39" s="34"/>
    </row>
    <row r="40" spans="1:76" s="6" customFormat="1" ht="29.25" customHeight="1" x14ac:dyDescent="0.25">
      <c r="A40" s="62"/>
      <c r="B40" s="62"/>
      <c r="C40" s="56" t="s">
        <v>9</v>
      </c>
      <c r="D40" s="7">
        <f t="shared" si="9"/>
        <v>47025.38</v>
      </c>
      <c r="E40" s="7"/>
      <c r="F40" s="7"/>
      <c r="G40" s="7"/>
      <c r="H40" s="7">
        <v>6741.38</v>
      </c>
      <c r="I40" s="7">
        <v>12085.2</v>
      </c>
      <c r="J40" s="7">
        <v>28198.799999999999</v>
      </c>
      <c r="K40" s="16"/>
      <c r="L40" s="16"/>
      <c r="M40" s="12"/>
      <c r="N40" s="12"/>
      <c r="O40" s="12"/>
      <c r="P40" s="12"/>
      <c r="Q40" s="12"/>
      <c r="R40" s="12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34"/>
      <c r="BU40" s="34"/>
      <c r="BV40" s="34"/>
      <c r="BW40" s="34"/>
      <c r="BX40" s="34"/>
    </row>
    <row r="41" spans="1:76" s="6" customFormat="1" ht="49.5" customHeight="1" x14ac:dyDescent="0.25">
      <c r="A41" s="62"/>
      <c r="B41" s="62"/>
      <c r="C41" s="56" t="s">
        <v>10</v>
      </c>
      <c r="D41" s="7">
        <f t="shared" si="9"/>
        <v>16011.32</v>
      </c>
      <c r="E41" s="7"/>
      <c r="F41" s="7"/>
      <c r="G41" s="7"/>
      <c r="H41" s="7">
        <v>2295.3200000000002</v>
      </c>
      <c r="I41" s="7">
        <v>4114.8</v>
      </c>
      <c r="J41" s="7">
        <v>9601.2000000000007</v>
      </c>
      <c r="K41" s="12"/>
      <c r="L41" s="12"/>
      <c r="M41" s="12"/>
      <c r="N41" s="12"/>
      <c r="O41" s="12"/>
      <c r="P41" s="12"/>
      <c r="Q41" s="12"/>
      <c r="R41" s="12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34"/>
      <c r="BU41" s="34"/>
      <c r="BV41" s="34"/>
      <c r="BW41" s="34"/>
      <c r="BX41" s="34"/>
    </row>
    <row r="42" spans="1:76" s="6" customFormat="1" ht="30" x14ac:dyDescent="0.25">
      <c r="A42" s="63"/>
      <c r="B42" s="63"/>
      <c r="C42" s="56" t="s">
        <v>11</v>
      </c>
      <c r="D42" s="7">
        <f t="shared" si="9"/>
        <v>0</v>
      </c>
      <c r="E42" s="7"/>
      <c r="F42" s="7"/>
      <c r="G42" s="7"/>
      <c r="H42" s="7"/>
      <c r="I42" s="7"/>
      <c r="J42" s="7"/>
      <c r="K42" s="12"/>
      <c r="L42" s="12"/>
      <c r="M42" s="12"/>
      <c r="N42" s="12"/>
      <c r="O42" s="12"/>
      <c r="P42" s="12"/>
      <c r="Q42" s="12"/>
      <c r="R42" s="12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34"/>
      <c r="BU42" s="34"/>
      <c r="BV42" s="34"/>
      <c r="BW42" s="34"/>
      <c r="BX42" s="34"/>
    </row>
    <row r="43" spans="1:76" s="6" customFormat="1" ht="28.5" customHeight="1" x14ac:dyDescent="0.25">
      <c r="A43" s="61" t="s">
        <v>109</v>
      </c>
      <c r="B43" s="61" t="s">
        <v>24</v>
      </c>
      <c r="C43" s="56" t="s">
        <v>7</v>
      </c>
      <c r="D43" s="7">
        <f t="shared" si="9"/>
        <v>145763.70000000001</v>
      </c>
      <c r="E43" s="7">
        <f t="shared" ref="E43:F43" si="27">E44+E45+E46+E47</f>
        <v>0</v>
      </c>
      <c r="F43" s="7">
        <f t="shared" si="27"/>
        <v>0</v>
      </c>
      <c r="G43" s="7">
        <f>G44+G45+G46+G47</f>
        <v>0</v>
      </c>
      <c r="H43" s="7">
        <f>H44+H45+H46+H47</f>
        <v>10764.6</v>
      </c>
      <c r="I43" s="7">
        <f>I44+I45+I46+I47</f>
        <v>40500</v>
      </c>
      <c r="J43" s="7">
        <f>J44+J45+J46+J47</f>
        <v>94499.1</v>
      </c>
      <c r="K43" s="12"/>
      <c r="L43" s="12"/>
      <c r="M43" s="12"/>
      <c r="N43" s="12"/>
      <c r="O43" s="12"/>
      <c r="P43" s="12"/>
      <c r="Q43" s="12"/>
      <c r="R43" s="12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34"/>
      <c r="BU43" s="34"/>
      <c r="BV43" s="34"/>
      <c r="BW43" s="34"/>
      <c r="BX43" s="34"/>
    </row>
    <row r="44" spans="1:76" s="6" customFormat="1" ht="36" customHeight="1" x14ac:dyDescent="0.25">
      <c r="A44" s="62"/>
      <c r="B44" s="62"/>
      <c r="C44" s="56" t="s">
        <v>15</v>
      </c>
      <c r="D44" s="7">
        <f>SUM(E44:J44)</f>
        <v>94500</v>
      </c>
      <c r="E44" s="7"/>
      <c r="F44" s="7"/>
      <c r="G44" s="7"/>
      <c r="H44" s="7"/>
      <c r="I44" s="7">
        <v>28350</v>
      </c>
      <c r="J44" s="7">
        <v>66150</v>
      </c>
      <c r="K44" s="12"/>
      <c r="L44" s="12"/>
      <c r="M44" s="12"/>
      <c r="N44" s="12"/>
      <c r="O44" s="12"/>
      <c r="P44" s="12"/>
      <c r="Q44" s="12"/>
      <c r="R44" s="12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34"/>
      <c r="BU44" s="34"/>
      <c r="BV44" s="34"/>
      <c r="BW44" s="34"/>
      <c r="BX44" s="34"/>
    </row>
    <row r="45" spans="1:76" s="6" customFormat="1" ht="32.25" customHeight="1" x14ac:dyDescent="0.25">
      <c r="A45" s="62"/>
      <c r="B45" s="62"/>
      <c r="C45" s="56" t="s">
        <v>9</v>
      </c>
      <c r="D45" s="7">
        <f>SUM(E45:J45)</f>
        <v>38243.39</v>
      </c>
      <c r="E45" s="7"/>
      <c r="F45" s="7"/>
      <c r="G45" s="7"/>
      <c r="H45" s="7">
        <v>8030.39</v>
      </c>
      <c r="I45" s="7">
        <v>9063.9</v>
      </c>
      <c r="J45" s="7">
        <v>21149.1</v>
      </c>
      <c r="K45" s="12"/>
      <c r="L45" s="12"/>
      <c r="M45" s="12"/>
      <c r="N45" s="12"/>
      <c r="O45" s="12"/>
      <c r="P45" s="12"/>
      <c r="Q45" s="12"/>
      <c r="R45" s="12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34"/>
      <c r="BU45" s="34"/>
      <c r="BV45" s="34"/>
      <c r="BW45" s="34"/>
      <c r="BX45" s="34"/>
    </row>
    <row r="46" spans="1:76" s="6" customFormat="1" ht="40.5" customHeight="1" x14ac:dyDescent="0.25">
      <c r="A46" s="62"/>
      <c r="B46" s="62"/>
      <c r="C46" s="56" t="s">
        <v>10</v>
      </c>
      <c r="D46" s="7">
        <f>SUM(E46:J46)</f>
        <v>13020.31</v>
      </c>
      <c r="E46" s="7"/>
      <c r="F46" s="7"/>
      <c r="G46" s="7"/>
      <c r="H46" s="7">
        <v>2734.21</v>
      </c>
      <c r="I46" s="7">
        <v>3086.1</v>
      </c>
      <c r="J46" s="7">
        <v>7200</v>
      </c>
      <c r="K46" s="12"/>
      <c r="L46" s="12"/>
      <c r="M46" s="12"/>
      <c r="N46" s="12"/>
      <c r="O46" s="12"/>
      <c r="P46" s="12"/>
      <c r="Q46" s="12"/>
      <c r="R46" s="12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34"/>
      <c r="BU46" s="34"/>
      <c r="BV46" s="34"/>
      <c r="BW46" s="34"/>
      <c r="BX46" s="34"/>
    </row>
    <row r="47" spans="1:76" s="6" customFormat="1" ht="30" x14ac:dyDescent="0.25">
      <c r="A47" s="63"/>
      <c r="B47" s="63"/>
      <c r="C47" s="56" t="s">
        <v>11</v>
      </c>
      <c r="D47" s="7">
        <f t="shared" si="9"/>
        <v>0</v>
      </c>
      <c r="E47" s="7"/>
      <c r="F47" s="7"/>
      <c r="G47" s="7"/>
      <c r="H47" s="7"/>
      <c r="I47" s="7"/>
      <c r="J47" s="7"/>
      <c r="K47" s="12"/>
      <c r="L47" s="12"/>
      <c r="M47" s="12"/>
      <c r="N47" s="12"/>
      <c r="O47" s="12"/>
      <c r="P47" s="12"/>
      <c r="Q47" s="12"/>
      <c r="R47" s="12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34"/>
      <c r="BU47" s="34"/>
      <c r="BV47" s="34"/>
      <c r="BW47" s="34"/>
      <c r="BX47" s="34"/>
    </row>
    <row r="48" spans="1:76" s="6" customFormat="1" ht="26.25" customHeight="1" x14ac:dyDescent="0.25">
      <c r="A48" s="61" t="s">
        <v>110</v>
      </c>
      <c r="B48" s="74" t="s">
        <v>160</v>
      </c>
      <c r="C48" s="56" t="s">
        <v>7</v>
      </c>
      <c r="D48" s="7">
        <f t="shared" si="9"/>
        <v>149991</v>
      </c>
      <c r="E48" s="7">
        <f t="shared" ref="E48:J48" si="28">E49+E50+E51+E52</f>
        <v>0</v>
      </c>
      <c r="F48" s="7">
        <f t="shared" si="28"/>
        <v>0</v>
      </c>
      <c r="G48" s="7">
        <f t="shared" si="28"/>
        <v>0</v>
      </c>
      <c r="H48" s="7">
        <f t="shared" si="28"/>
        <v>5000</v>
      </c>
      <c r="I48" s="7">
        <f t="shared" si="28"/>
        <v>62123.9</v>
      </c>
      <c r="J48" s="7">
        <f t="shared" si="28"/>
        <v>82867.100000000006</v>
      </c>
      <c r="K48" s="12"/>
      <c r="L48" s="12"/>
      <c r="M48" s="12"/>
      <c r="N48" s="12"/>
      <c r="O48" s="12"/>
      <c r="P48" s="12"/>
      <c r="Q48" s="12"/>
      <c r="R48" s="12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34"/>
      <c r="BU48" s="34"/>
      <c r="BV48" s="34"/>
      <c r="BW48" s="34"/>
      <c r="BX48" s="34"/>
    </row>
    <row r="49" spans="1:76" s="6" customFormat="1" ht="35.25" customHeight="1" x14ac:dyDescent="0.25">
      <c r="A49" s="62"/>
      <c r="B49" s="75"/>
      <c r="C49" s="56" t="s">
        <v>15</v>
      </c>
      <c r="D49" s="7">
        <f t="shared" si="9"/>
        <v>0</v>
      </c>
      <c r="E49" s="7"/>
      <c r="F49" s="7"/>
      <c r="G49" s="7"/>
      <c r="H49" s="7"/>
      <c r="I49" s="7"/>
      <c r="J49" s="7"/>
      <c r="K49" s="12"/>
      <c r="L49" s="12"/>
      <c r="M49" s="12"/>
      <c r="N49" s="12"/>
      <c r="O49" s="12"/>
      <c r="P49" s="12"/>
      <c r="Q49" s="12"/>
      <c r="R49" s="12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34"/>
      <c r="BU49" s="34"/>
      <c r="BV49" s="34"/>
      <c r="BW49" s="34"/>
      <c r="BX49" s="34"/>
    </row>
    <row r="50" spans="1:76" s="6" customFormat="1" ht="25.5" customHeight="1" x14ac:dyDescent="0.25">
      <c r="A50" s="62"/>
      <c r="B50" s="75"/>
      <c r="C50" s="56" t="s">
        <v>9</v>
      </c>
      <c r="D50" s="7">
        <f t="shared" si="9"/>
        <v>111893.29</v>
      </c>
      <c r="E50" s="7"/>
      <c r="F50" s="7"/>
      <c r="G50" s="7"/>
      <c r="H50" s="7">
        <v>3730</v>
      </c>
      <c r="I50" s="7">
        <v>46344.43</v>
      </c>
      <c r="J50" s="7">
        <v>61818.86</v>
      </c>
      <c r="K50" s="12"/>
      <c r="L50" s="12"/>
      <c r="M50" s="12"/>
      <c r="N50" s="12"/>
      <c r="O50" s="12"/>
      <c r="P50" s="12"/>
      <c r="Q50" s="12"/>
      <c r="R50" s="12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34"/>
      <c r="BU50" s="34"/>
      <c r="BV50" s="34"/>
      <c r="BW50" s="34"/>
      <c r="BX50" s="34"/>
    </row>
    <row r="51" spans="1:76" s="6" customFormat="1" ht="37.5" customHeight="1" x14ac:dyDescent="0.25">
      <c r="A51" s="62"/>
      <c r="B51" s="75"/>
      <c r="C51" s="56" t="s">
        <v>10</v>
      </c>
      <c r="D51" s="7">
        <f t="shared" si="9"/>
        <v>38097.71</v>
      </c>
      <c r="E51" s="7"/>
      <c r="F51" s="7"/>
      <c r="G51" s="7"/>
      <c r="H51" s="7">
        <v>1270</v>
      </c>
      <c r="I51" s="7">
        <v>15779.47</v>
      </c>
      <c r="J51" s="7">
        <v>21048.240000000002</v>
      </c>
      <c r="K51" s="12"/>
      <c r="L51" s="12"/>
      <c r="M51" s="12"/>
      <c r="N51" s="12"/>
      <c r="O51" s="12"/>
      <c r="P51" s="12"/>
      <c r="Q51" s="12"/>
      <c r="R51" s="12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34"/>
      <c r="BU51" s="34"/>
      <c r="BV51" s="34"/>
      <c r="BW51" s="34"/>
      <c r="BX51" s="34"/>
    </row>
    <row r="52" spans="1:76" s="6" customFormat="1" ht="30" x14ac:dyDescent="0.25">
      <c r="A52" s="63"/>
      <c r="B52" s="76"/>
      <c r="C52" s="56" t="s">
        <v>11</v>
      </c>
      <c r="D52" s="7">
        <f t="shared" si="9"/>
        <v>0</v>
      </c>
      <c r="E52" s="7"/>
      <c r="F52" s="7"/>
      <c r="G52" s="7"/>
      <c r="H52" s="7"/>
      <c r="I52" s="7"/>
      <c r="J52" s="7"/>
      <c r="K52" s="12"/>
      <c r="L52" s="12"/>
      <c r="M52" s="12"/>
      <c r="N52" s="12"/>
      <c r="O52" s="12"/>
      <c r="P52" s="12"/>
      <c r="Q52" s="12"/>
      <c r="R52" s="12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34"/>
      <c r="BU52" s="34"/>
      <c r="BV52" s="34"/>
      <c r="BW52" s="34"/>
      <c r="BX52" s="34"/>
    </row>
    <row r="53" spans="1:76" s="6" customFormat="1" ht="24.75" customHeight="1" x14ac:dyDescent="0.25">
      <c r="A53" s="61" t="s">
        <v>111</v>
      </c>
      <c r="B53" s="74" t="s">
        <v>27</v>
      </c>
      <c r="C53" s="56" t="s">
        <v>7</v>
      </c>
      <c r="D53" s="7">
        <f t="shared" si="9"/>
        <v>331288.5</v>
      </c>
      <c r="E53" s="7">
        <f t="shared" ref="E53:F53" si="29">E54+E55+E56+E57</f>
        <v>0</v>
      </c>
      <c r="F53" s="7">
        <f t="shared" si="29"/>
        <v>0</v>
      </c>
      <c r="G53" s="7">
        <f>G54+G55+G56+G57</f>
        <v>0</v>
      </c>
      <c r="H53" s="7">
        <f>H54+H55+H56+H57</f>
        <v>15000</v>
      </c>
      <c r="I53" s="7">
        <f>I54+I55+I56+I57</f>
        <v>104779.8</v>
      </c>
      <c r="J53" s="7">
        <f>J54+J55+J56+J57</f>
        <v>211508.7</v>
      </c>
      <c r="K53" s="12"/>
      <c r="L53" s="12"/>
      <c r="M53" s="12"/>
      <c r="N53" s="12"/>
      <c r="O53" s="12"/>
      <c r="P53" s="12"/>
      <c r="Q53" s="12"/>
      <c r="R53" s="12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34"/>
      <c r="BU53" s="34"/>
      <c r="BV53" s="34"/>
      <c r="BW53" s="34"/>
      <c r="BX53" s="34"/>
    </row>
    <row r="54" spans="1:76" s="6" customFormat="1" ht="27" customHeight="1" x14ac:dyDescent="0.25">
      <c r="A54" s="62"/>
      <c r="B54" s="75"/>
      <c r="C54" s="56" t="s">
        <v>15</v>
      </c>
      <c r="D54" s="7">
        <f>SUM(E54:J54)</f>
        <v>183364.7</v>
      </c>
      <c r="E54" s="7"/>
      <c r="F54" s="7"/>
      <c r="G54" s="7"/>
      <c r="H54" s="7"/>
      <c r="I54" s="7">
        <v>73345.899999999994</v>
      </c>
      <c r="J54" s="7">
        <v>110018.8</v>
      </c>
      <c r="K54" s="12"/>
      <c r="L54" s="12"/>
      <c r="M54" s="12"/>
      <c r="N54" s="12"/>
      <c r="O54" s="12"/>
      <c r="P54" s="12"/>
      <c r="Q54" s="12"/>
      <c r="R54" s="12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34"/>
      <c r="BU54" s="34"/>
      <c r="BV54" s="34"/>
      <c r="BW54" s="34"/>
      <c r="BX54" s="34"/>
    </row>
    <row r="55" spans="1:76" s="6" customFormat="1" ht="29.25" customHeight="1" x14ac:dyDescent="0.25">
      <c r="A55" s="62"/>
      <c r="B55" s="75"/>
      <c r="C55" s="56" t="s">
        <v>9</v>
      </c>
      <c r="D55" s="7">
        <f>SUM(E55:J55)</f>
        <v>110351.16</v>
      </c>
      <c r="E55" s="7"/>
      <c r="F55" s="7"/>
      <c r="G55" s="7"/>
      <c r="H55" s="7">
        <v>11190</v>
      </c>
      <c r="I55" s="7">
        <v>23449.69</v>
      </c>
      <c r="J55" s="7">
        <v>75711.47</v>
      </c>
      <c r="K55" s="12"/>
      <c r="L55" s="12"/>
      <c r="M55" s="12"/>
      <c r="N55" s="12"/>
      <c r="O55" s="12"/>
      <c r="P55" s="12"/>
      <c r="Q55" s="12"/>
      <c r="R55" s="12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34"/>
      <c r="BU55" s="34"/>
      <c r="BV55" s="34"/>
      <c r="BW55" s="34"/>
      <c r="BX55" s="34"/>
    </row>
    <row r="56" spans="1:76" s="6" customFormat="1" ht="30" x14ac:dyDescent="0.25">
      <c r="A56" s="62"/>
      <c r="B56" s="75"/>
      <c r="C56" s="56" t="s">
        <v>10</v>
      </c>
      <c r="D56" s="7">
        <f>SUM(E56:J56)</f>
        <v>37572.639999999999</v>
      </c>
      <c r="E56" s="7"/>
      <c r="F56" s="7"/>
      <c r="G56" s="7"/>
      <c r="H56" s="7">
        <v>3810</v>
      </c>
      <c r="I56" s="7">
        <v>7984.21</v>
      </c>
      <c r="J56" s="7">
        <v>25778.43</v>
      </c>
      <c r="K56" s="12"/>
      <c r="L56" s="12"/>
      <c r="M56" s="12"/>
      <c r="N56" s="12"/>
      <c r="O56" s="12"/>
      <c r="P56" s="12"/>
      <c r="Q56" s="12"/>
      <c r="R56" s="12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34"/>
      <c r="BU56" s="34"/>
      <c r="BV56" s="34"/>
      <c r="BW56" s="34"/>
      <c r="BX56" s="34"/>
    </row>
    <row r="57" spans="1:76" s="6" customFormat="1" ht="30" x14ac:dyDescent="0.25">
      <c r="A57" s="63"/>
      <c r="B57" s="76"/>
      <c r="C57" s="56" t="s">
        <v>11</v>
      </c>
      <c r="D57" s="7">
        <f t="shared" ref="D57:D93" si="30">SUM(E57:J57)</f>
        <v>0</v>
      </c>
      <c r="E57" s="7"/>
      <c r="F57" s="7"/>
      <c r="G57" s="7"/>
      <c r="H57" s="7"/>
      <c r="I57" s="7"/>
      <c r="J57" s="7"/>
      <c r="K57" s="12"/>
      <c r="L57" s="12"/>
      <c r="M57" s="12"/>
      <c r="N57" s="12"/>
      <c r="O57" s="12"/>
      <c r="P57" s="12"/>
      <c r="Q57" s="12"/>
      <c r="R57" s="12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34"/>
      <c r="BU57" s="34"/>
      <c r="BV57" s="34"/>
      <c r="BW57" s="34"/>
      <c r="BX57" s="34"/>
    </row>
    <row r="58" spans="1:76" s="6" customFormat="1" ht="34.5" customHeight="1" x14ac:dyDescent="0.25">
      <c r="A58" s="61" t="s">
        <v>112</v>
      </c>
      <c r="B58" s="61" t="s">
        <v>138</v>
      </c>
      <c r="C58" s="56" t="s">
        <v>7</v>
      </c>
      <c r="D58" s="7">
        <f t="shared" si="30"/>
        <v>292617</v>
      </c>
      <c r="E58" s="7">
        <f t="shared" ref="E58:J58" si="31">E59+E60+E61+E62</f>
        <v>0</v>
      </c>
      <c r="F58" s="7">
        <f t="shared" si="31"/>
        <v>0</v>
      </c>
      <c r="G58" s="7">
        <f t="shared" si="31"/>
        <v>0</v>
      </c>
      <c r="H58" s="7">
        <f t="shared" si="31"/>
        <v>110000</v>
      </c>
      <c r="I58" s="7">
        <f t="shared" si="31"/>
        <v>182617</v>
      </c>
      <c r="J58" s="7">
        <f t="shared" si="31"/>
        <v>0</v>
      </c>
      <c r="K58" s="12"/>
      <c r="L58" s="12"/>
      <c r="M58" s="12"/>
      <c r="N58" s="12"/>
      <c r="O58" s="12"/>
      <c r="P58" s="12"/>
      <c r="Q58" s="12"/>
      <c r="R58" s="12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34"/>
      <c r="BU58" s="34"/>
      <c r="BV58" s="34"/>
      <c r="BW58" s="34"/>
      <c r="BX58" s="34"/>
    </row>
    <row r="59" spans="1:76" s="6" customFormat="1" ht="26.25" customHeight="1" x14ac:dyDescent="0.25">
      <c r="A59" s="62"/>
      <c r="B59" s="62"/>
      <c r="C59" s="56" t="s">
        <v>15</v>
      </c>
      <c r="D59" s="7">
        <f t="shared" si="30"/>
        <v>0</v>
      </c>
      <c r="E59" s="8"/>
      <c r="F59" s="56"/>
      <c r="G59" s="7"/>
      <c r="H59" s="7"/>
      <c r="I59" s="7"/>
      <c r="J59" s="7"/>
      <c r="K59" s="12"/>
      <c r="L59" s="12"/>
      <c r="M59" s="12"/>
      <c r="N59" s="12"/>
      <c r="O59" s="12"/>
      <c r="P59" s="12"/>
      <c r="Q59" s="12"/>
      <c r="R59" s="12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34"/>
      <c r="BU59" s="34"/>
      <c r="BV59" s="34"/>
      <c r="BW59" s="34"/>
      <c r="BX59" s="34"/>
    </row>
    <row r="60" spans="1:76" s="6" customFormat="1" ht="35.25" customHeight="1" x14ac:dyDescent="0.25">
      <c r="A60" s="62"/>
      <c r="B60" s="62"/>
      <c r="C60" s="56" t="s">
        <v>9</v>
      </c>
      <c r="D60" s="7">
        <f t="shared" si="30"/>
        <v>218292.28</v>
      </c>
      <c r="E60" s="8"/>
      <c r="F60" s="56"/>
      <c r="G60" s="7"/>
      <c r="H60" s="7">
        <v>82060</v>
      </c>
      <c r="I60" s="7">
        <v>136232.28</v>
      </c>
      <c r="J60" s="7"/>
      <c r="K60" s="12"/>
      <c r="L60" s="12"/>
      <c r="M60" s="12"/>
      <c r="N60" s="12"/>
      <c r="O60" s="12"/>
      <c r="P60" s="12"/>
      <c r="Q60" s="12"/>
      <c r="R60" s="12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34"/>
      <c r="BU60" s="34"/>
      <c r="BV60" s="34"/>
      <c r="BW60" s="34"/>
      <c r="BX60" s="34"/>
    </row>
    <row r="61" spans="1:76" s="6" customFormat="1" ht="45.75" customHeight="1" x14ac:dyDescent="0.25">
      <c r="A61" s="62"/>
      <c r="B61" s="62"/>
      <c r="C61" s="56" t="s">
        <v>10</v>
      </c>
      <c r="D61" s="7">
        <f t="shared" si="30"/>
        <v>74324.72</v>
      </c>
      <c r="E61" s="8"/>
      <c r="F61" s="8"/>
      <c r="G61" s="7"/>
      <c r="H61" s="7">
        <v>27940</v>
      </c>
      <c r="I61" s="7">
        <v>46384.72</v>
      </c>
      <c r="J61" s="7"/>
      <c r="K61" s="12"/>
      <c r="L61" s="12"/>
      <c r="M61" s="12"/>
      <c r="N61" s="12"/>
      <c r="O61" s="12"/>
      <c r="P61" s="12"/>
      <c r="Q61" s="12"/>
      <c r="R61" s="12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34"/>
      <c r="BU61" s="34"/>
      <c r="BV61" s="34"/>
      <c r="BW61" s="34"/>
      <c r="BX61" s="34"/>
    </row>
    <row r="62" spans="1:76" s="6" customFormat="1" ht="30" x14ac:dyDescent="0.25">
      <c r="A62" s="63"/>
      <c r="B62" s="63"/>
      <c r="C62" s="56" t="s">
        <v>11</v>
      </c>
      <c r="D62" s="7">
        <f t="shared" si="30"/>
        <v>0</v>
      </c>
      <c r="E62" s="56"/>
      <c r="F62" s="56"/>
      <c r="G62" s="7"/>
      <c r="H62" s="7"/>
      <c r="I62" s="7"/>
      <c r="J62" s="7"/>
      <c r="K62" s="12"/>
      <c r="L62" s="12"/>
      <c r="M62" s="12"/>
      <c r="N62" s="12"/>
      <c r="O62" s="12"/>
      <c r="P62" s="12"/>
      <c r="Q62" s="12"/>
      <c r="R62" s="12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34"/>
      <c r="BU62" s="34"/>
      <c r="BV62" s="18"/>
      <c r="BW62" s="34"/>
      <c r="BX62" s="34"/>
    </row>
    <row r="63" spans="1:76" s="6" customFormat="1" ht="29.25" customHeight="1" x14ac:dyDescent="0.25">
      <c r="A63" s="61" t="s">
        <v>113</v>
      </c>
      <c r="B63" s="74" t="s">
        <v>137</v>
      </c>
      <c r="C63" s="56" t="s">
        <v>7</v>
      </c>
      <c r="D63" s="7">
        <f t="shared" si="30"/>
        <v>501177.82</v>
      </c>
      <c r="E63" s="7">
        <f t="shared" ref="E63:J63" si="32">E64+E65+E66+E67</f>
        <v>185860.52</v>
      </c>
      <c r="F63" s="7">
        <f t="shared" si="32"/>
        <v>117455.2</v>
      </c>
      <c r="G63" s="7">
        <f t="shared" si="32"/>
        <v>197862.1</v>
      </c>
      <c r="H63" s="7">
        <f t="shared" si="32"/>
        <v>0</v>
      </c>
      <c r="I63" s="7">
        <f t="shared" si="32"/>
        <v>0</v>
      </c>
      <c r="J63" s="7">
        <f t="shared" si="32"/>
        <v>0</v>
      </c>
      <c r="K63" s="12"/>
      <c r="L63" s="12"/>
      <c r="M63" s="12"/>
      <c r="N63" s="12"/>
      <c r="O63" s="12"/>
      <c r="P63" s="12"/>
      <c r="Q63" s="12"/>
      <c r="R63" s="12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34"/>
      <c r="BU63" s="35"/>
      <c r="BV63" s="18"/>
      <c r="BW63" s="34"/>
      <c r="BX63" s="34"/>
    </row>
    <row r="64" spans="1:76" s="6" customFormat="1" ht="22.5" customHeight="1" x14ac:dyDescent="0.25">
      <c r="A64" s="62"/>
      <c r="B64" s="75"/>
      <c r="C64" s="56" t="s">
        <v>15</v>
      </c>
      <c r="D64" s="7">
        <f t="shared" si="30"/>
        <v>0</v>
      </c>
      <c r="E64" s="7"/>
      <c r="F64" s="7"/>
      <c r="G64" s="7"/>
      <c r="H64" s="7"/>
      <c r="I64" s="7"/>
      <c r="J64" s="7"/>
      <c r="K64" s="12"/>
      <c r="L64" s="12"/>
      <c r="M64" s="12"/>
      <c r="N64" s="12"/>
      <c r="O64" s="12"/>
      <c r="P64" s="12"/>
      <c r="Q64" s="12"/>
      <c r="R64" s="12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34"/>
      <c r="BU64" s="34"/>
      <c r="BV64" s="18"/>
      <c r="BW64" s="34"/>
      <c r="BX64" s="34"/>
    </row>
    <row r="65" spans="1:76" s="6" customFormat="1" ht="25.5" customHeight="1" x14ac:dyDescent="0.25">
      <c r="A65" s="62"/>
      <c r="B65" s="75"/>
      <c r="C65" s="56" t="s">
        <v>9</v>
      </c>
      <c r="D65" s="7">
        <f t="shared" si="30"/>
        <v>367653.6</v>
      </c>
      <c r="E65" s="50">
        <v>136049.9</v>
      </c>
      <c r="F65" s="7">
        <v>85977.2</v>
      </c>
      <c r="G65" s="7">
        <v>145626.5</v>
      </c>
      <c r="H65" s="7"/>
      <c r="I65" s="7"/>
      <c r="J65" s="7"/>
      <c r="K65" s="12"/>
      <c r="L65" s="12"/>
      <c r="M65" s="12"/>
      <c r="N65" s="12"/>
      <c r="O65" s="12"/>
      <c r="P65" s="12"/>
      <c r="Q65" s="12"/>
      <c r="R65" s="12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34"/>
      <c r="BU65" s="34"/>
      <c r="BV65" s="18"/>
      <c r="BW65" s="34"/>
      <c r="BX65" s="34"/>
    </row>
    <row r="66" spans="1:76" s="6" customFormat="1" ht="42" customHeight="1" x14ac:dyDescent="0.25">
      <c r="A66" s="62"/>
      <c r="B66" s="75"/>
      <c r="C66" s="56" t="s">
        <v>10</v>
      </c>
      <c r="D66" s="7">
        <f t="shared" si="30"/>
        <v>133524.22</v>
      </c>
      <c r="E66" s="50">
        <v>49810.62</v>
      </c>
      <c r="F66" s="7">
        <v>31478</v>
      </c>
      <c r="G66" s="7">
        <v>52235.6</v>
      </c>
      <c r="H66" s="7"/>
      <c r="I66" s="7"/>
      <c r="J66" s="7"/>
      <c r="K66" s="12"/>
      <c r="L66" s="12"/>
      <c r="M66" s="12"/>
      <c r="N66" s="12"/>
      <c r="O66" s="12"/>
      <c r="P66" s="12"/>
      <c r="Q66" s="12"/>
      <c r="R66" s="12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34"/>
      <c r="BU66" s="34"/>
      <c r="BV66" s="18"/>
      <c r="BW66" s="34"/>
      <c r="BX66" s="34"/>
    </row>
    <row r="67" spans="1:76" s="6" customFormat="1" ht="30" x14ac:dyDescent="0.25">
      <c r="A67" s="63"/>
      <c r="B67" s="76"/>
      <c r="C67" s="56" t="s">
        <v>11</v>
      </c>
      <c r="D67" s="7">
        <f t="shared" si="30"/>
        <v>0</v>
      </c>
      <c r="E67" s="7"/>
      <c r="F67" s="7"/>
      <c r="G67" s="7"/>
      <c r="H67" s="7"/>
      <c r="I67" s="7"/>
      <c r="J67" s="7"/>
      <c r="K67" s="12"/>
      <c r="L67" s="12"/>
      <c r="M67" s="12"/>
      <c r="N67" s="12"/>
      <c r="O67" s="12"/>
      <c r="P67" s="12"/>
      <c r="Q67" s="12"/>
      <c r="R67" s="12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34"/>
      <c r="BU67" s="34"/>
      <c r="BV67" s="18"/>
      <c r="BW67" s="34"/>
      <c r="BX67" s="34"/>
    </row>
    <row r="68" spans="1:76" s="6" customFormat="1" ht="22.5" customHeight="1" x14ac:dyDescent="0.25">
      <c r="A68" s="61" t="s">
        <v>114</v>
      </c>
      <c r="B68" s="61" t="s">
        <v>32</v>
      </c>
      <c r="C68" s="56" t="s">
        <v>7</v>
      </c>
      <c r="D68" s="7">
        <f t="shared" si="30"/>
        <v>350000</v>
      </c>
      <c r="E68" s="7">
        <f t="shared" ref="E68:J68" si="33">E69+E70+E71+E72</f>
        <v>0</v>
      </c>
      <c r="F68" s="7">
        <f t="shared" si="33"/>
        <v>0</v>
      </c>
      <c r="G68" s="7">
        <f t="shared" si="33"/>
        <v>0</v>
      </c>
      <c r="H68" s="7">
        <f t="shared" si="33"/>
        <v>5000</v>
      </c>
      <c r="I68" s="7">
        <f t="shared" si="33"/>
        <v>103500</v>
      </c>
      <c r="J68" s="7">
        <f t="shared" si="33"/>
        <v>241500</v>
      </c>
      <c r="K68" s="12"/>
      <c r="L68" s="12"/>
      <c r="M68" s="12"/>
      <c r="N68" s="12"/>
      <c r="O68" s="12"/>
      <c r="P68" s="12"/>
      <c r="Q68" s="12"/>
      <c r="R68" s="12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34"/>
      <c r="BU68" s="34"/>
      <c r="BV68" s="34"/>
      <c r="BW68" s="34"/>
      <c r="BX68" s="34"/>
    </row>
    <row r="69" spans="1:76" s="6" customFormat="1" ht="31.5" customHeight="1" x14ac:dyDescent="0.25">
      <c r="A69" s="62"/>
      <c r="B69" s="62"/>
      <c r="C69" s="56" t="s">
        <v>15</v>
      </c>
      <c r="D69" s="7">
        <f t="shared" si="30"/>
        <v>0</v>
      </c>
      <c r="E69" s="7"/>
      <c r="F69" s="7"/>
      <c r="G69" s="7"/>
      <c r="H69" s="7"/>
      <c r="I69" s="7"/>
      <c r="J69" s="7"/>
      <c r="K69" s="12"/>
      <c r="L69" s="12"/>
      <c r="M69" s="12"/>
      <c r="N69" s="12"/>
      <c r="O69" s="12"/>
      <c r="P69" s="12"/>
      <c r="Q69" s="12"/>
      <c r="R69" s="12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34"/>
      <c r="BU69" s="34"/>
      <c r="BV69" s="34"/>
      <c r="BW69" s="34"/>
      <c r="BX69" s="34"/>
    </row>
    <row r="70" spans="1:76" s="6" customFormat="1" ht="25.5" customHeight="1" x14ac:dyDescent="0.25">
      <c r="A70" s="62"/>
      <c r="B70" s="62"/>
      <c r="C70" s="56" t="s">
        <v>9</v>
      </c>
      <c r="D70" s="7">
        <f t="shared" si="30"/>
        <v>261100</v>
      </c>
      <c r="E70" s="7"/>
      <c r="F70" s="7"/>
      <c r="G70" s="7"/>
      <c r="H70" s="7">
        <v>3730</v>
      </c>
      <c r="I70" s="7">
        <v>77211</v>
      </c>
      <c r="J70" s="7">
        <v>180159</v>
      </c>
      <c r="K70" s="12"/>
      <c r="L70" s="12"/>
      <c r="M70" s="12"/>
      <c r="N70" s="12"/>
      <c r="O70" s="12"/>
      <c r="P70" s="12"/>
      <c r="Q70" s="12"/>
      <c r="R70" s="12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34"/>
      <c r="BU70" s="34"/>
      <c r="BV70" s="34"/>
      <c r="BW70" s="34"/>
      <c r="BX70" s="34"/>
    </row>
    <row r="71" spans="1:76" s="6" customFormat="1" ht="41.25" customHeight="1" x14ac:dyDescent="0.25">
      <c r="A71" s="62"/>
      <c r="B71" s="62"/>
      <c r="C71" s="56" t="s">
        <v>10</v>
      </c>
      <c r="D71" s="7">
        <f t="shared" si="30"/>
        <v>88900</v>
      </c>
      <c r="E71" s="7"/>
      <c r="F71" s="7"/>
      <c r="G71" s="7"/>
      <c r="H71" s="7">
        <v>1270</v>
      </c>
      <c r="I71" s="7">
        <v>26289</v>
      </c>
      <c r="J71" s="7">
        <v>61341</v>
      </c>
      <c r="K71" s="12"/>
      <c r="L71" s="12"/>
      <c r="M71" s="12"/>
      <c r="N71" s="12"/>
      <c r="O71" s="12"/>
      <c r="P71" s="12"/>
      <c r="Q71" s="12"/>
      <c r="R71" s="12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34"/>
      <c r="BU71" s="34"/>
      <c r="BV71" s="34"/>
      <c r="BW71" s="34"/>
      <c r="BX71" s="34"/>
    </row>
    <row r="72" spans="1:76" s="6" customFormat="1" ht="30" x14ac:dyDescent="0.25">
      <c r="A72" s="63"/>
      <c r="B72" s="63"/>
      <c r="C72" s="56" t="s">
        <v>11</v>
      </c>
      <c r="D72" s="7">
        <f t="shared" si="30"/>
        <v>0</v>
      </c>
      <c r="E72" s="7"/>
      <c r="F72" s="7"/>
      <c r="G72" s="7"/>
      <c r="H72" s="7"/>
      <c r="I72" s="7"/>
      <c r="J72" s="7"/>
      <c r="K72" s="12"/>
      <c r="L72" s="12"/>
      <c r="M72" s="12"/>
      <c r="N72" s="12"/>
      <c r="O72" s="12"/>
      <c r="P72" s="12"/>
      <c r="Q72" s="12"/>
      <c r="R72" s="12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34"/>
      <c r="BU72" s="34"/>
      <c r="BV72" s="34"/>
      <c r="BW72" s="34"/>
      <c r="BX72" s="34"/>
    </row>
    <row r="73" spans="1:76" s="6" customFormat="1" ht="23.25" customHeight="1" x14ac:dyDescent="0.25">
      <c r="A73" s="61" t="s">
        <v>21</v>
      </c>
      <c r="B73" s="59" t="s">
        <v>90</v>
      </c>
      <c r="C73" s="56" t="s">
        <v>7</v>
      </c>
      <c r="D73" s="7">
        <f t="shared" si="30"/>
        <v>278278.25</v>
      </c>
      <c r="E73" s="7">
        <f t="shared" ref="E73:J73" si="34">E74+E75+E76+E77</f>
        <v>0</v>
      </c>
      <c r="F73" s="7">
        <f t="shared" si="34"/>
        <v>0</v>
      </c>
      <c r="G73" s="7">
        <f t="shared" si="34"/>
        <v>0</v>
      </c>
      <c r="H73" s="7">
        <f t="shared" si="34"/>
        <v>3753.75</v>
      </c>
      <c r="I73" s="7">
        <f t="shared" si="34"/>
        <v>82357.3</v>
      </c>
      <c r="J73" s="7">
        <f t="shared" si="34"/>
        <v>192167.2</v>
      </c>
      <c r="K73" s="12"/>
      <c r="L73" s="12"/>
      <c r="M73" s="12"/>
      <c r="N73" s="12"/>
      <c r="O73" s="12"/>
      <c r="P73" s="12"/>
      <c r="Q73" s="12"/>
      <c r="R73" s="12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34"/>
      <c r="BU73" s="34"/>
      <c r="BV73" s="34"/>
      <c r="BW73" s="34"/>
      <c r="BX73" s="34"/>
    </row>
    <row r="74" spans="1:76" s="6" customFormat="1" ht="27.75" customHeight="1" x14ac:dyDescent="0.25">
      <c r="A74" s="62"/>
      <c r="B74" s="59"/>
      <c r="C74" s="56" t="s">
        <v>15</v>
      </c>
      <c r="D74" s="7">
        <f t="shared" si="30"/>
        <v>0</v>
      </c>
      <c r="E74" s="7"/>
      <c r="F74" s="7"/>
      <c r="G74" s="7"/>
      <c r="H74" s="7"/>
      <c r="I74" s="7"/>
      <c r="J74" s="7"/>
      <c r="K74" s="12"/>
      <c r="L74" s="12"/>
      <c r="M74" s="12"/>
      <c r="N74" s="12"/>
      <c r="O74" s="12"/>
      <c r="P74" s="12"/>
      <c r="Q74" s="12"/>
      <c r="R74" s="12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34"/>
      <c r="BU74" s="34"/>
      <c r="BV74" s="34"/>
      <c r="BW74" s="34"/>
      <c r="BX74" s="34"/>
    </row>
    <row r="75" spans="1:76" s="6" customFormat="1" ht="36.75" customHeight="1" x14ac:dyDescent="0.25">
      <c r="A75" s="62"/>
      <c r="B75" s="59"/>
      <c r="C75" s="56" t="s">
        <v>9</v>
      </c>
      <c r="D75" s="7">
        <f t="shared" si="30"/>
        <v>204756.48000000001</v>
      </c>
      <c r="E75" s="7"/>
      <c r="F75" s="7"/>
      <c r="G75" s="7"/>
      <c r="H75" s="7">
        <v>2706.45</v>
      </c>
      <c r="I75" s="7">
        <v>60614.97</v>
      </c>
      <c r="J75" s="7">
        <v>141435.06</v>
      </c>
      <c r="K75" s="12"/>
      <c r="L75" s="12"/>
      <c r="M75" s="12"/>
      <c r="N75" s="12"/>
      <c r="O75" s="12"/>
      <c r="P75" s="12"/>
      <c r="Q75" s="12"/>
      <c r="R75" s="12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34"/>
      <c r="BU75" s="34"/>
      <c r="BV75" s="34"/>
      <c r="BW75" s="34"/>
      <c r="BX75" s="34"/>
    </row>
    <row r="76" spans="1:76" s="6" customFormat="1" ht="42" customHeight="1" x14ac:dyDescent="0.25">
      <c r="A76" s="62"/>
      <c r="B76" s="59"/>
      <c r="C76" s="56" t="s">
        <v>10</v>
      </c>
      <c r="D76" s="7">
        <f t="shared" si="30"/>
        <v>73521.77</v>
      </c>
      <c r="E76" s="7"/>
      <c r="F76" s="7"/>
      <c r="G76" s="7"/>
      <c r="H76" s="7">
        <v>1047.3</v>
      </c>
      <c r="I76" s="7">
        <v>21742.33</v>
      </c>
      <c r="J76" s="7">
        <v>50732.14</v>
      </c>
      <c r="K76" s="12"/>
      <c r="L76" s="12"/>
      <c r="M76" s="12"/>
      <c r="N76" s="12"/>
      <c r="O76" s="12"/>
      <c r="P76" s="12"/>
      <c r="Q76" s="12"/>
      <c r="R76" s="12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34"/>
      <c r="BU76" s="34"/>
      <c r="BV76" s="34"/>
      <c r="BW76" s="34"/>
      <c r="BX76" s="34"/>
    </row>
    <row r="77" spans="1:76" s="6" customFormat="1" ht="30" x14ac:dyDescent="0.25">
      <c r="A77" s="63"/>
      <c r="B77" s="59"/>
      <c r="C77" s="56" t="s">
        <v>11</v>
      </c>
      <c r="D77" s="7">
        <f t="shared" si="30"/>
        <v>0</v>
      </c>
      <c r="E77" s="7"/>
      <c r="F77" s="7"/>
      <c r="G77" s="7"/>
      <c r="H77" s="7"/>
      <c r="I77" s="7"/>
      <c r="J77" s="7"/>
      <c r="K77" s="12"/>
      <c r="L77" s="12"/>
      <c r="M77" s="12"/>
      <c r="N77" s="12"/>
      <c r="O77" s="12"/>
      <c r="P77" s="12"/>
      <c r="Q77" s="12"/>
      <c r="R77" s="12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34"/>
      <c r="BU77" s="34"/>
      <c r="BV77" s="34"/>
      <c r="BW77" s="34"/>
      <c r="BX77" s="34"/>
    </row>
    <row r="78" spans="1:76" s="6" customFormat="1" ht="23.25" customHeight="1" x14ac:dyDescent="0.25">
      <c r="A78" s="61" t="s">
        <v>23</v>
      </c>
      <c r="B78" s="59" t="s">
        <v>91</v>
      </c>
      <c r="C78" s="56" t="s">
        <v>7</v>
      </c>
      <c r="D78" s="7">
        <f t="shared" si="30"/>
        <v>291529.7</v>
      </c>
      <c r="E78" s="7">
        <f t="shared" ref="E78:J78" si="35">E79+E80+E81+E82</f>
        <v>0</v>
      </c>
      <c r="F78" s="7">
        <f t="shared" si="35"/>
        <v>0</v>
      </c>
      <c r="G78" s="7">
        <f t="shared" si="35"/>
        <v>0</v>
      </c>
      <c r="H78" s="7">
        <f t="shared" si="35"/>
        <v>3932.5</v>
      </c>
      <c r="I78" s="7">
        <f t="shared" si="35"/>
        <v>86279.2</v>
      </c>
      <c r="J78" s="7">
        <f t="shared" si="35"/>
        <v>201318</v>
      </c>
      <c r="K78" s="12"/>
      <c r="L78" s="12"/>
      <c r="M78" s="12"/>
      <c r="N78" s="12"/>
      <c r="O78" s="12"/>
      <c r="P78" s="12"/>
      <c r="Q78" s="12"/>
      <c r="R78" s="12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34"/>
      <c r="BU78" s="34"/>
      <c r="BV78" s="34"/>
      <c r="BW78" s="34"/>
      <c r="BX78" s="34"/>
    </row>
    <row r="79" spans="1:76" s="6" customFormat="1" ht="32.25" customHeight="1" x14ac:dyDescent="0.25">
      <c r="A79" s="62"/>
      <c r="B79" s="59"/>
      <c r="C79" s="56" t="s">
        <v>15</v>
      </c>
      <c r="D79" s="7">
        <f t="shared" si="30"/>
        <v>0</v>
      </c>
      <c r="E79" s="7"/>
      <c r="F79" s="7"/>
      <c r="G79" s="7"/>
      <c r="H79" s="7"/>
      <c r="I79" s="7"/>
      <c r="J79" s="7"/>
      <c r="K79" s="12"/>
      <c r="L79" s="12"/>
      <c r="M79" s="12"/>
      <c r="N79" s="12"/>
      <c r="O79" s="12"/>
      <c r="P79" s="12"/>
      <c r="Q79" s="12"/>
      <c r="R79" s="12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34"/>
      <c r="BU79" s="34"/>
      <c r="BV79" s="34"/>
      <c r="BW79" s="34"/>
      <c r="BX79" s="34"/>
    </row>
    <row r="80" spans="1:76" s="6" customFormat="1" ht="26.25" customHeight="1" x14ac:dyDescent="0.25">
      <c r="A80" s="62"/>
      <c r="B80" s="59"/>
      <c r="C80" s="56" t="s">
        <v>9</v>
      </c>
      <c r="D80" s="7">
        <f t="shared" si="30"/>
        <v>216836.33</v>
      </c>
      <c r="E80" s="7"/>
      <c r="F80" s="7"/>
      <c r="G80" s="7"/>
      <c r="H80" s="7">
        <v>2835.33</v>
      </c>
      <c r="I80" s="7">
        <v>65831</v>
      </c>
      <c r="J80" s="7">
        <v>148170</v>
      </c>
      <c r="K80" s="12"/>
      <c r="L80" s="12"/>
      <c r="M80" s="12"/>
      <c r="N80" s="12"/>
      <c r="O80" s="12"/>
      <c r="P80" s="12"/>
      <c r="Q80" s="12"/>
      <c r="R80" s="12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34"/>
      <c r="BU80" s="34"/>
      <c r="BV80" s="34"/>
      <c r="BW80" s="34"/>
      <c r="BX80" s="34"/>
    </row>
    <row r="81" spans="1:76" s="6" customFormat="1" ht="44.25" customHeight="1" x14ac:dyDescent="0.25">
      <c r="A81" s="62"/>
      <c r="B81" s="59"/>
      <c r="C81" s="56" t="s">
        <v>10</v>
      </c>
      <c r="D81" s="7">
        <f t="shared" si="30"/>
        <v>74693.37</v>
      </c>
      <c r="E81" s="7"/>
      <c r="F81" s="7"/>
      <c r="G81" s="7"/>
      <c r="H81" s="7">
        <v>1097.17</v>
      </c>
      <c r="I81" s="7">
        <v>20448.2</v>
      </c>
      <c r="J81" s="7">
        <v>53148</v>
      </c>
      <c r="K81" s="12"/>
      <c r="L81" s="12"/>
      <c r="M81" s="12"/>
      <c r="N81" s="12"/>
      <c r="O81" s="12"/>
      <c r="P81" s="12"/>
      <c r="Q81" s="12"/>
      <c r="R81" s="12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34"/>
      <c r="BU81" s="34"/>
      <c r="BV81" s="34"/>
      <c r="BW81" s="34"/>
      <c r="BX81" s="34"/>
    </row>
    <row r="82" spans="1:76" s="6" customFormat="1" ht="30" x14ac:dyDescent="0.25">
      <c r="A82" s="63"/>
      <c r="B82" s="59"/>
      <c r="C82" s="56" t="s">
        <v>11</v>
      </c>
      <c r="D82" s="7">
        <f t="shared" si="30"/>
        <v>0</v>
      </c>
      <c r="E82" s="7"/>
      <c r="F82" s="7"/>
      <c r="G82" s="7"/>
      <c r="H82" s="7"/>
      <c r="I82" s="7"/>
      <c r="J82" s="7"/>
      <c r="K82" s="12"/>
      <c r="L82" s="12"/>
      <c r="M82" s="12"/>
      <c r="N82" s="12"/>
      <c r="O82" s="12"/>
      <c r="P82" s="12"/>
      <c r="Q82" s="12"/>
      <c r="R82" s="12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34"/>
      <c r="BU82" s="34"/>
      <c r="BV82" s="34"/>
      <c r="BW82" s="34"/>
      <c r="BX82" s="34"/>
    </row>
    <row r="83" spans="1:76" s="6" customFormat="1" ht="29.25" customHeight="1" x14ac:dyDescent="0.25">
      <c r="A83" s="70" t="s">
        <v>25</v>
      </c>
      <c r="B83" s="93" t="s">
        <v>92</v>
      </c>
      <c r="C83" s="56" t="s">
        <v>7</v>
      </c>
      <c r="D83" s="7">
        <f t="shared" si="30"/>
        <v>397540.5</v>
      </c>
      <c r="E83" s="7">
        <f t="shared" ref="E83:J83" si="36">E84+E85+E86+E87</f>
        <v>0</v>
      </c>
      <c r="F83" s="7">
        <f t="shared" si="36"/>
        <v>0</v>
      </c>
      <c r="G83" s="7">
        <f t="shared" si="36"/>
        <v>0</v>
      </c>
      <c r="H83" s="7">
        <f t="shared" si="36"/>
        <v>5362.5</v>
      </c>
      <c r="I83" s="7">
        <f t="shared" si="36"/>
        <v>117653.4</v>
      </c>
      <c r="J83" s="7">
        <f t="shared" si="36"/>
        <v>274524.59999999998</v>
      </c>
      <c r="K83" s="12"/>
      <c r="L83" s="12"/>
      <c r="M83" s="12"/>
      <c r="N83" s="12"/>
      <c r="O83" s="12"/>
      <c r="P83" s="12"/>
      <c r="Q83" s="12"/>
      <c r="R83" s="12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34"/>
      <c r="BU83" s="34"/>
      <c r="BV83" s="34"/>
      <c r="BW83" s="34"/>
      <c r="BX83" s="34"/>
    </row>
    <row r="84" spans="1:76" s="6" customFormat="1" ht="30" customHeight="1" x14ac:dyDescent="0.25">
      <c r="A84" s="71"/>
      <c r="B84" s="93"/>
      <c r="C84" s="56" t="s">
        <v>15</v>
      </c>
      <c r="D84" s="7">
        <f t="shared" si="30"/>
        <v>0</v>
      </c>
      <c r="E84" s="56"/>
      <c r="F84" s="7"/>
      <c r="G84" s="7"/>
      <c r="H84" s="7"/>
      <c r="I84" s="7"/>
      <c r="J84" s="7"/>
      <c r="K84" s="12"/>
      <c r="L84" s="12"/>
      <c r="M84" s="12"/>
      <c r="N84" s="12"/>
      <c r="O84" s="12"/>
      <c r="P84" s="12"/>
      <c r="Q84" s="12"/>
      <c r="R84" s="12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34"/>
      <c r="BU84" s="34"/>
      <c r="BV84" s="34"/>
      <c r="BW84" s="34"/>
      <c r="BX84" s="34"/>
    </row>
    <row r="85" spans="1:76" s="6" customFormat="1" ht="32.25" customHeight="1" x14ac:dyDescent="0.25">
      <c r="A85" s="71"/>
      <c r="B85" s="93"/>
      <c r="C85" s="56" t="s">
        <v>9</v>
      </c>
      <c r="D85" s="7">
        <f t="shared" si="30"/>
        <v>292509.36</v>
      </c>
      <c r="E85" s="56"/>
      <c r="F85" s="7"/>
      <c r="G85" s="7"/>
      <c r="H85" s="7">
        <v>3866.36</v>
      </c>
      <c r="I85" s="7">
        <v>86592.9</v>
      </c>
      <c r="J85" s="7">
        <v>202050.1</v>
      </c>
      <c r="K85" s="12"/>
      <c r="L85" s="12"/>
      <c r="M85" s="12"/>
      <c r="N85" s="12"/>
      <c r="O85" s="12"/>
      <c r="P85" s="12"/>
      <c r="Q85" s="12"/>
      <c r="R85" s="12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34"/>
      <c r="BU85" s="34"/>
      <c r="BV85" s="34"/>
      <c r="BW85" s="34"/>
      <c r="BX85" s="34"/>
    </row>
    <row r="86" spans="1:76" s="6" customFormat="1" ht="45" customHeight="1" x14ac:dyDescent="0.25">
      <c r="A86" s="71"/>
      <c r="B86" s="93"/>
      <c r="C86" s="56" t="s">
        <v>10</v>
      </c>
      <c r="D86" s="7">
        <f t="shared" si="30"/>
        <v>105031.14</v>
      </c>
      <c r="E86" s="56"/>
      <c r="F86" s="7"/>
      <c r="G86" s="7"/>
      <c r="H86" s="7">
        <v>1496.14</v>
      </c>
      <c r="I86" s="7">
        <v>31060.5</v>
      </c>
      <c r="J86" s="7">
        <v>72474.5</v>
      </c>
      <c r="K86" s="12"/>
      <c r="L86" s="12"/>
      <c r="M86" s="12"/>
      <c r="N86" s="12"/>
      <c r="O86" s="12"/>
      <c r="P86" s="12"/>
      <c r="Q86" s="12"/>
      <c r="R86" s="12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34"/>
      <c r="BU86" s="34"/>
      <c r="BV86" s="34"/>
      <c r="BW86" s="34"/>
      <c r="BX86" s="34"/>
    </row>
    <row r="87" spans="1:76" s="6" customFormat="1" ht="30" x14ac:dyDescent="0.25">
      <c r="A87" s="72"/>
      <c r="B87" s="93"/>
      <c r="C87" s="56" t="s">
        <v>11</v>
      </c>
      <c r="D87" s="7">
        <f t="shared" si="30"/>
        <v>0</v>
      </c>
      <c r="E87" s="7"/>
      <c r="F87" s="7"/>
      <c r="G87" s="7"/>
      <c r="H87" s="7"/>
      <c r="I87" s="7"/>
      <c r="J87" s="7"/>
      <c r="K87" s="12"/>
      <c r="L87" s="12"/>
      <c r="M87" s="12"/>
      <c r="N87" s="12"/>
      <c r="O87" s="12"/>
      <c r="P87" s="12"/>
      <c r="Q87" s="12"/>
      <c r="R87" s="12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34"/>
      <c r="BU87" s="34"/>
      <c r="BV87" s="34"/>
      <c r="BW87" s="34"/>
      <c r="BX87" s="34"/>
    </row>
    <row r="88" spans="1:76" s="6" customFormat="1" ht="26.25" customHeight="1" x14ac:dyDescent="0.25">
      <c r="A88" s="61" t="s">
        <v>26</v>
      </c>
      <c r="B88" s="59" t="s">
        <v>92</v>
      </c>
      <c r="C88" s="56" t="s">
        <v>7</v>
      </c>
      <c r="D88" s="7">
        <f t="shared" si="30"/>
        <v>397540.5</v>
      </c>
      <c r="E88" s="7">
        <f t="shared" ref="E88:J88" si="37">E89+E90+E91+E92</f>
        <v>0</v>
      </c>
      <c r="F88" s="7">
        <f t="shared" si="37"/>
        <v>0</v>
      </c>
      <c r="G88" s="7">
        <f t="shared" si="37"/>
        <v>0</v>
      </c>
      <c r="H88" s="7">
        <f t="shared" si="37"/>
        <v>5362.5</v>
      </c>
      <c r="I88" s="7">
        <f t="shared" si="37"/>
        <v>117653.4</v>
      </c>
      <c r="J88" s="7">
        <f t="shared" si="37"/>
        <v>274524.59999999998</v>
      </c>
      <c r="K88" s="12"/>
      <c r="L88" s="12"/>
      <c r="M88" s="12"/>
      <c r="N88" s="12"/>
      <c r="O88" s="12"/>
      <c r="P88" s="12"/>
      <c r="Q88" s="12"/>
      <c r="R88" s="12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34"/>
      <c r="BU88" s="34"/>
      <c r="BV88" s="34"/>
      <c r="BW88" s="34"/>
      <c r="BX88" s="34"/>
    </row>
    <row r="89" spans="1:76" s="6" customFormat="1" ht="34.5" customHeight="1" x14ac:dyDescent="0.25">
      <c r="A89" s="62"/>
      <c r="B89" s="59"/>
      <c r="C89" s="56" t="s">
        <v>15</v>
      </c>
      <c r="D89" s="7">
        <f t="shared" si="30"/>
        <v>0</v>
      </c>
      <c r="E89" s="7"/>
      <c r="F89" s="7"/>
      <c r="G89" s="7"/>
      <c r="H89" s="7"/>
      <c r="I89" s="7"/>
      <c r="J89" s="7"/>
      <c r="K89" s="12"/>
      <c r="L89" s="12"/>
      <c r="M89" s="12"/>
      <c r="N89" s="12"/>
      <c r="O89" s="12"/>
      <c r="P89" s="12"/>
      <c r="Q89" s="12"/>
      <c r="R89" s="12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34"/>
      <c r="BU89" s="34"/>
      <c r="BV89" s="34"/>
      <c r="BW89" s="34"/>
      <c r="BX89" s="34"/>
    </row>
    <row r="90" spans="1:76" s="6" customFormat="1" ht="29.25" customHeight="1" x14ac:dyDescent="0.25">
      <c r="A90" s="62"/>
      <c r="B90" s="59"/>
      <c r="C90" s="56" t="s">
        <v>9</v>
      </c>
      <c r="D90" s="7">
        <f t="shared" si="30"/>
        <v>292509.36</v>
      </c>
      <c r="E90" s="7"/>
      <c r="F90" s="7"/>
      <c r="G90" s="7"/>
      <c r="H90" s="7">
        <v>3866.36</v>
      </c>
      <c r="I90" s="7">
        <v>86592.9</v>
      </c>
      <c r="J90" s="7">
        <v>202050.1</v>
      </c>
      <c r="K90" s="12"/>
      <c r="L90" s="12"/>
      <c r="M90" s="12"/>
      <c r="N90" s="12"/>
      <c r="O90" s="12"/>
      <c r="P90" s="12"/>
      <c r="Q90" s="12"/>
      <c r="R90" s="12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34"/>
      <c r="BU90" s="34"/>
      <c r="BV90" s="34"/>
      <c r="BW90" s="34"/>
      <c r="BX90" s="34"/>
    </row>
    <row r="91" spans="1:76" s="6" customFormat="1" ht="45.75" customHeight="1" x14ac:dyDescent="0.25">
      <c r="A91" s="62"/>
      <c r="B91" s="59"/>
      <c r="C91" s="56" t="s">
        <v>10</v>
      </c>
      <c r="D91" s="7">
        <f t="shared" si="30"/>
        <v>105031.14</v>
      </c>
      <c r="E91" s="7"/>
      <c r="F91" s="7"/>
      <c r="G91" s="7"/>
      <c r="H91" s="7">
        <v>1496.14</v>
      </c>
      <c r="I91" s="7">
        <v>31060.5</v>
      </c>
      <c r="J91" s="7">
        <v>72474.5</v>
      </c>
      <c r="K91" s="12"/>
      <c r="L91" s="12"/>
      <c r="M91" s="12"/>
      <c r="N91" s="12"/>
      <c r="O91" s="12"/>
      <c r="P91" s="12"/>
      <c r="Q91" s="12"/>
      <c r="R91" s="12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34"/>
      <c r="BU91" s="34"/>
      <c r="BV91" s="34"/>
      <c r="BW91" s="34"/>
      <c r="BX91" s="34"/>
    </row>
    <row r="92" spans="1:76" s="6" customFormat="1" ht="30" x14ac:dyDescent="0.25">
      <c r="A92" s="63"/>
      <c r="B92" s="59"/>
      <c r="C92" s="56" t="s">
        <v>11</v>
      </c>
      <c r="D92" s="7">
        <f t="shared" si="30"/>
        <v>0</v>
      </c>
      <c r="E92" s="7"/>
      <c r="F92" s="7"/>
      <c r="G92" s="7"/>
      <c r="H92" s="7"/>
      <c r="I92" s="7"/>
      <c r="J92" s="7"/>
      <c r="K92" s="12"/>
      <c r="L92" s="12"/>
      <c r="M92" s="12"/>
      <c r="N92" s="12"/>
      <c r="O92" s="12"/>
      <c r="P92" s="12"/>
      <c r="Q92" s="12"/>
      <c r="R92" s="12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34"/>
      <c r="BU92" s="34"/>
      <c r="BV92" s="34"/>
      <c r="BW92" s="34"/>
      <c r="BX92" s="34"/>
    </row>
    <row r="93" spans="1:76" s="6" customFormat="1" x14ac:dyDescent="0.25">
      <c r="A93" s="61" t="s">
        <v>28</v>
      </c>
      <c r="B93" s="59" t="s">
        <v>92</v>
      </c>
      <c r="C93" s="56" t="s">
        <v>7</v>
      </c>
      <c r="D93" s="7">
        <f t="shared" si="30"/>
        <v>397540.5</v>
      </c>
      <c r="E93" s="7">
        <f t="shared" ref="E93:J93" si="38">E94+E95+E96+E97</f>
        <v>0</v>
      </c>
      <c r="F93" s="7">
        <f t="shared" si="38"/>
        <v>0</v>
      </c>
      <c r="G93" s="7">
        <f t="shared" si="38"/>
        <v>0</v>
      </c>
      <c r="H93" s="7">
        <f t="shared" si="38"/>
        <v>5362.5</v>
      </c>
      <c r="I93" s="7">
        <f t="shared" si="38"/>
        <v>117653.4</v>
      </c>
      <c r="J93" s="7">
        <f t="shared" si="38"/>
        <v>274524.59999999998</v>
      </c>
      <c r="K93" s="12"/>
      <c r="L93" s="12"/>
      <c r="M93" s="12"/>
      <c r="N93" s="12"/>
      <c r="O93" s="12"/>
      <c r="P93" s="12"/>
      <c r="Q93" s="12"/>
      <c r="R93" s="12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34"/>
      <c r="BU93" s="34"/>
      <c r="BV93" s="34"/>
      <c r="BW93" s="34"/>
      <c r="BX93" s="34"/>
    </row>
    <row r="94" spans="1:76" s="6" customFormat="1" ht="22.5" customHeight="1" x14ac:dyDescent="0.25">
      <c r="A94" s="62"/>
      <c r="B94" s="59"/>
      <c r="C94" s="56" t="s">
        <v>15</v>
      </c>
      <c r="D94" s="7">
        <f t="shared" ref="D94:D127" si="39">SUM(E94:J94)</f>
        <v>0</v>
      </c>
      <c r="E94" s="7"/>
      <c r="F94" s="7"/>
      <c r="G94" s="7"/>
      <c r="H94" s="7"/>
      <c r="I94" s="7"/>
      <c r="J94" s="7"/>
      <c r="K94" s="12"/>
      <c r="L94" s="12"/>
      <c r="M94" s="12"/>
      <c r="N94" s="12"/>
      <c r="O94" s="12"/>
      <c r="P94" s="12"/>
      <c r="Q94" s="12"/>
      <c r="R94" s="12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34"/>
      <c r="BU94" s="34"/>
      <c r="BV94" s="34"/>
      <c r="BW94" s="34"/>
      <c r="BX94" s="34"/>
    </row>
    <row r="95" spans="1:76" s="6" customFormat="1" ht="36.75" customHeight="1" x14ac:dyDescent="0.25">
      <c r="A95" s="62"/>
      <c r="B95" s="59"/>
      <c r="C95" s="56" t="s">
        <v>9</v>
      </c>
      <c r="D95" s="7">
        <f t="shared" si="39"/>
        <v>292509.36</v>
      </c>
      <c r="E95" s="7"/>
      <c r="F95" s="7"/>
      <c r="G95" s="7"/>
      <c r="H95" s="7">
        <v>3866.36</v>
      </c>
      <c r="I95" s="7">
        <v>86592.9</v>
      </c>
      <c r="J95" s="7">
        <v>202050.1</v>
      </c>
      <c r="K95" s="12"/>
      <c r="L95" s="12"/>
      <c r="M95" s="12"/>
      <c r="N95" s="12"/>
      <c r="O95" s="12"/>
      <c r="P95" s="12"/>
      <c r="Q95" s="12"/>
      <c r="R95" s="12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34"/>
      <c r="BU95" s="34"/>
      <c r="BV95" s="34"/>
      <c r="BW95" s="34"/>
      <c r="BX95" s="34"/>
    </row>
    <row r="96" spans="1:76" s="6" customFormat="1" ht="42" customHeight="1" x14ac:dyDescent="0.25">
      <c r="A96" s="62"/>
      <c r="B96" s="59"/>
      <c r="C96" s="56" t="s">
        <v>10</v>
      </c>
      <c r="D96" s="7">
        <f t="shared" si="39"/>
        <v>105031.14</v>
      </c>
      <c r="E96" s="7"/>
      <c r="F96" s="7"/>
      <c r="G96" s="7"/>
      <c r="H96" s="7">
        <v>1496.14</v>
      </c>
      <c r="I96" s="7">
        <v>31060.5</v>
      </c>
      <c r="J96" s="7">
        <v>72474.5</v>
      </c>
      <c r="K96" s="12"/>
      <c r="L96" s="12"/>
      <c r="M96" s="12"/>
      <c r="N96" s="12"/>
      <c r="O96" s="12"/>
      <c r="P96" s="12"/>
      <c r="Q96" s="12"/>
      <c r="R96" s="12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34"/>
      <c r="BU96" s="34"/>
      <c r="BV96" s="34"/>
      <c r="BW96" s="34"/>
      <c r="BX96" s="34"/>
    </row>
    <row r="97" spans="1:76" s="6" customFormat="1" ht="30" x14ac:dyDescent="0.25">
      <c r="A97" s="63"/>
      <c r="B97" s="59"/>
      <c r="C97" s="56" t="s">
        <v>11</v>
      </c>
      <c r="D97" s="7">
        <f t="shared" si="39"/>
        <v>0</v>
      </c>
      <c r="E97" s="7"/>
      <c r="F97" s="7"/>
      <c r="G97" s="7"/>
      <c r="H97" s="7"/>
      <c r="I97" s="7"/>
      <c r="J97" s="7"/>
      <c r="K97" s="12"/>
      <c r="L97" s="12"/>
      <c r="M97" s="12"/>
      <c r="N97" s="12"/>
      <c r="O97" s="12"/>
      <c r="P97" s="12"/>
      <c r="Q97" s="12"/>
      <c r="R97" s="12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34"/>
      <c r="BU97" s="34"/>
      <c r="BV97" s="34"/>
      <c r="BW97" s="34"/>
      <c r="BX97" s="34"/>
    </row>
    <row r="98" spans="1:76" s="6" customFormat="1" ht="25.5" customHeight="1" x14ac:dyDescent="0.25">
      <c r="A98" s="61" t="s">
        <v>29</v>
      </c>
      <c r="B98" s="59" t="s">
        <v>99</v>
      </c>
      <c r="C98" s="56" t="s">
        <v>7</v>
      </c>
      <c r="D98" s="7">
        <f t="shared" si="39"/>
        <v>332420.59999999998</v>
      </c>
      <c r="E98" s="7">
        <f t="shared" ref="E98:J98" si="40">E99+E100+E101+E102</f>
        <v>0</v>
      </c>
      <c r="F98" s="7">
        <f t="shared" si="40"/>
        <v>0</v>
      </c>
      <c r="G98" s="7">
        <f t="shared" si="40"/>
        <v>0</v>
      </c>
      <c r="H98" s="7">
        <f t="shared" si="40"/>
        <v>5605.6</v>
      </c>
      <c r="I98" s="7">
        <f t="shared" si="40"/>
        <v>98044.5</v>
      </c>
      <c r="J98" s="7">
        <f t="shared" si="40"/>
        <v>228770.5</v>
      </c>
      <c r="K98" s="12"/>
      <c r="L98" s="12"/>
      <c r="M98" s="12"/>
      <c r="N98" s="12"/>
      <c r="O98" s="12"/>
      <c r="P98" s="12"/>
      <c r="Q98" s="12"/>
      <c r="R98" s="12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34"/>
      <c r="BU98" s="34"/>
      <c r="BV98" s="34"/>
      <c r="BW98" s="34"/>
      <c r="BX98" s="34"/>
    </row>
    <row r="99" spans="1:76" s="6" customFormat="1" ht="26.25" customHeight="1" x14ac:dyDescent="0.25">
      <c r="A99" s="62"/>
      <c r="B99" s="59"/>
      <c r="C99" s="56" t="s">
        <v>15</v>
      </c>
      <c r="D99" s="7">
        <f t="shared" si="39"/>
        <v>0</v>
      </c>
      <c r="E99" s="56"/>
      <c r="F99" s="7"/>
      <c r="G99" s="7"/>
      <c r="H99" s="7"/>
      <c r="I99" s="7"/>
      <c r="J99" s="7"/>
      <c r="K99" s="12"/>
      <c r="L99" s="12"/>
      <c r="M99" s="12"/>
      <c r="N99" s="12"/>
      <c r="O99" s="12"/>
      <c r="P99" s="12"/>
      <c r="Q99" s="12"/>
      <c r="R99" s="12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34"/>
      <c r="BU99" s="34"/>
      <c r="BV99" s="34"/>
      <c r="BW99" s="34"/>
      <c r="BX99" s="34"/>
    </row>
    <row r="100" spans="1:76" s="6" customFormat="1" ht="22.5" customHeight="1" x14ac:dyDescent="0.25">
      <c r="A100" s="62"/>
      <c r="B100" s="59"/>
      <c r="C100" s="56" t="s">
        <v>9</v>
      </c>
      <c r="D100" s="7">
        <f t="shared" si="39"/>
        <v>244577.49</v>
      </c>
      <c r="E100" s="56"/>
      <c r="F100" s="7"/>
      <c r="G100" s="7"/>
      <c r="H100" s="7">
        <v>4041.64</v>
      </c>
      <c r="I100" s="7">
        <v>72160.75</v>
      </c>
      <c r="J100" s="7">
        <v>168375.1</v>
      </c>
      <c r="K100" s="12"/>
      <c r="L100" s="12"/>
      <c r="M100" s="12"/>
      <c r="N100" s="12"/>
      <c r="O100" s="12"/>
      <c r="P100" s="12"/>
      <c r="Q100" s="12"/>
      <c r="R100" s="12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34"/>
      <c r="BU100" s="34"/>
      <c r="BV100" s="34"/>
      <c r="BW100" s="34"/>
      <c r="BX100" s="34"/>
    </row>
    <row r="101" spans="1:76" s="6" customFormat="1" ht="30" x14ac:dyDescent="0.25">
      <c r="A101" s="62"/>
      <c r="B101" s="59"/>
      <c r="C101" s="56" t="s">
        <v>10</v>
      </c>
      <c r="D101" s="7">
        <f t="shared" si="39"/>
        <v>87843.11</v>
      </c>
      <c r="E101" s="56"/>
      <c r="F101" s="7"/>
      <c r="G101" s="7"/>
      <c r="H101" s="7">
        <v>1563.96</v>
      </c>
      <c r="I101" s="7">
        <v>25883.75</v>
      </c>
      <c r="J101" s="7">
        <v>60395.4</v>
      </c>
      <c r="K101" s="12"/>
      <c r="L101" s="12"/>
      <c r="M101" s="12"/>
      <c r="N101" s="12"/>
      <c r="O101" s="12"/>
      <c r="P101" s="12"/>
      <c r="Q101" s="12"/>
      <c r="R101" s="12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34"/>
      <c r="BU101" s="34"/>
      <c r="BV101" s="34"/>
      <c r="BW101" s="34"/>
      <c r="BX101" s="34"/>
    </row>
    <row r="102" spans="1:76" s="6" customFormat="1" ht="30" x14ac:dyDescent="0.25">
      <c r="A102" s="63"/>
      <c r="B102" s="59"/>
      <c r="C102" s="56" t="s">
        <v>11</v>
      </c>
      <c r="D102" s="7">
        <f t="shared" si="39"/>
        <v>0</v>
      </c>
      <c r="E102" s="7"/>
      <c r="F102" s="7"/>
      <c r="G102" s="7"/>
      <c r="H102" s="7"/>
      <c r="I102" s="7"/>
      <c r="J102" s="7"/>
      <c r="K102" s="12"/>
      <c r="L102" s="12"/>
      <c r="M102" s="12"/>
      <c r="N102" s="12"/>
      <c r="O102" s="12"/>
      <c r="P102" s="12"/>
      <c r="Q102" s="12"/>
      <c r="R102" s="12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34"/>
      <c r="BU102" s="34"/>
      <c r="BV102" s="34"/>
      <c r="BW102" s="34"/>
      <c r="BX102" s="34"/>
    </row>
    <row r="103" spans="1:76" s="6" customFormat="1" ht="34.5" customHeight="1" x14ac:dyDescent="0.25">
      <c r="A103" s="61" t="s">
        <v>30</v>
      </c>
      <c r="B103" s="59" t="s">
        <v>100</v>
      </c>
      <c r="C103" s="56" t="s">
        <v>7</v>
      </c>
      <c r="D103" s="7">
        <f t="shared" si="39"/>
        <v>397540.5</v>
      </c>
      <c r="E103" s="7">
        <f t="shared" ref="E103:J103" si="41">E104+E105+E106+E107</f>
        <v>0</v>
      </c>
      <c r="F103" s="7">
        <f t="shared" si="41"/>
        <v>0</v>
      </c>
      <c r="G103" s="7">
        <f t="shared" si="41"/>
        <v>0</v>
      </c>
      <c r="H103" s="7">
        <f t="shared" si="41"/>
        <v>5362.5</v>
      </c>
      <c r="I103" s="7">
        <f t="shared" si="41"/>
        <v>117653.4</v>
      </c>
      <c r="J103" s="7">
        <f t="shared" si="41"/>
        <v>274524.59999999998</v>
      </c>
      <c r="K103" s="12"/>
      <c r="L103" s="12"/>
      <c r="M103" s="12"/>
      <c r="N103" s="12"/>
      <c r="O103" s="12"/>
      <c r="P103" s="12"/>
      <c r="Q103" s="12"/>
      <c r="R103" s="12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34"/>
      <c r="BU103" s="34"/>
      <c r="BV103" s="34"/>
      <c r="BW103" s="34"/>
      <c r="BX103" s="34"/>
    </row>
    <row r="104" spans="1:76" s="6" customFormat="1" ht="30" customHeight="1" x14ac:dyDescent="0.25">
      <c r="A104" s="62"/>
      <c r="B104" s="59"/>
      <c r="C104" s="56" t="s">
        <v>15</v>
      </c>
      <c r="D104" s="7">
        <f t="shared" si="39"/>
        <v>0</v>
      </c>
      <c r="E104" s="7"/>
      <c r="F104" s="7"/>
      <c r="G104" s="7"/>
      <c r="H104" s="7"/>
      <c r="I104" s="7"/>
      <c r="J104" s="7"/>
      <c r="K104" s="12"/>
      <c r="L104" s="12"/>
      <c r="M104" s="12"/>
      <c r="N104" s="12"/>
      <c r="O104" s="12"/>
      <c r="P104" s="12"/>
      <c r="Q104" s="12"/>
      <c r="R104" s="12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34"/>
      <c r="BU104" s="34"/>
      <c r="BV104" s="34"/>
      <c r="BW104" s="34"/>
      <c r="BX104" s="34"/>
    </row>
    <row r="105" spans="1:76" s="6" customFormat="1" ht="30.75" customHeight="1" x14ac:dyDescent="0.25">
      <c r="A105" s="62"/>
      <c r="B105" s="59"/>
      <c r="C105" s="56" t="s">
        <v>9</v>
      </c>
      <c r="D105" s="7">
        <f t="shared" si="39"/>
        <v>292509.36</v>
      </c>
      <c r="E105" s="7"/>
      <c r="F105" s="7"/>
      <c r="G105" s="7"/>
      <c r="H105" s="7">
        <v>3866.36</v>
      </c>
      <c r="I105" s="7">
        <v>86592.9</v>
      </c>
      <c r="J105" s="7">
        <v>202050.1</v>
      </c>
      <c r="K105" s="12"/>
      <c r="L105" s="12"/>
      <c r="M105" s="12"/>
      <c r="N105" s="12"/>
      <c r="O105" s="12"/>
      <c r="P105" s="12"/>
      <c r="Q105" s="12"/>
      <c r="R105" s="12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34"/>
      <c r="BU105" s="34"/>
      <c r="BV105" s="34"/>
      <c r="BW105" s="34"/>
      <c r="BX105" s="34"/>
    </row>
    <row r="106" spans="1:76" s="6" customFormat="1" ht="44.25" customHeight="1" x14ac:dyDescent="0.25">
      <c r="A106" s="62"/>
      <c r="B106" s="59"/>
      <c r="C106" s="56" t="s">
        <v>10</v>
      </c>
      <c r="D106" s="7">
        <f t="shared" si="39"/>
        <v>105031.14</v>
      </c>
      <c r="E106" s="7"/>
      <c r="F106" s="7"/>
      <c r="G106" s="7"/>
      <c r="H106" s="7">
        <v>1496.14</v>
      </c>
      <c r="I106" s="7">
        <v>31060.5</v>
      </c>
      <c r="J106" s="7">
        <v>72474.5</v>
      </c>
      <c r="K106" s="12"/>
      <c r="L106" s="12"/>
      <c r="M106" s="12"/>
      <c r="N106" s="12"/>
      <c r="O106" s="12"/>
      <c r="P106" s="12"/>
      <c r="Q106" s="12"/>
      <c r="R106" s="12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34"/>
      <c r="BU106" s="34"/>
      <c r="BV106" s="34"/>
      <c r="BW106" s="34"/>
      <c r="BX106" s="34"/>
    </row>
    <row r="107" spans="1:76" s="6" customFormat="1" ht="30" x14ac:dyDescent="0.25">
      <c r="A107" s="63"/>
      <c r="B107" s="59"/>
      <c r="C107" s="56" t="s">
        <v>11</v>
      </c>
      <c r="D107" s="7">
        <f t="shared" si="39"/>
        <v>0</v>
      </c>
      <c r="E107" s="7"/>
      <c r="F107" s="7"/>
      <c r="G107" s="7"/>
      <c r="H107" s="7"/>
      <c r="I107" s="7"/>
      <c r="J107" s="7"/>
      <c r="K107" s="12"/>
      <c r="L107" s="12"/>
      <c r="M107" s="12"/>
      <c r="N107" s="12"/>
      <c r="O107" s="12"/>
      <c r="P107" s="12"/>
      <c r="Q107" s="12"/>
      <c r="R107" s="12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34"/>
      <c r="BU107" s="34"/>
      <c r="BV107" s="34"/>
      <c r="BW107" s="34"/>
      <c r="BX107" s="34"/>
    </row>
    <row r="108" spans="1:76" s="6" customFormat="1" ht="25.5" customHeight="1" x14ac:dyDescent="0.25">
      <c r="A108" s="61" t="s">
        <v>31</v>
      </c>
      <c r="B108" s="61" t="s">
        <v>101</v>
      </c>
      <c r="C108" s="56" t="s">
        <v>7</v>
      </c>
      <c r="D108" s="7">
        <f t="shared" si="39"/>
        <v>215000</v>
      </c>
      <c r="E108" s="7">
        <f>E109+E110+E111+E112</f>
        <v>0</v>
      </c>
      <c r="F108" s="7">
        <f>F109+F110+F111+F112</f>
        <v>0</v>
      </c>
      <c r="G108" s="7">
        <f>G109+G110+G111+G112</f>
        <v>0</v>
      </c>
      <c r="H108" s="7">
        <f>H109+H110+H111+H112</f>
        <v>9000</v>
      </c>
      <c r="I108" s="7">
        <f>I109+I110+I111+I112</f>
        <v>110000</v>
      </c>
      <c r="J108" s="7">
        <f t="shared" ref="J108" si="42">J109+J110+J111+J112</f>
        <v>96000</v>
      </c>
      <c r="K108" s="12"/>
      <c r="L108" s="12"/>
      <c r="M108" s="12"/>
      <c r="N108" s="12"/>
      <c r="O108" s="12"/>
      <c r="P108" s="12"/>
      <c r="Q108" s="12"/>
      <c r="R108" s="12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/>
      <c r="BT108" s="34"/>
      <c r="BU108" s="34"/>
      <c r="BV108" s="34"/>
      <c r="BW108" s="34"/>
      <c r="BX108" s="34"/>
    </row>
    <row r="109" spans="1:76" s="6" customFormat="1" ht="21.75" customHeight="1" x14ac:dyDescent="0.25">
      <c r="A109" s="62"/>
      <c r="B109" s="62"/>
      <c r="C109" s="56" t="s">
        <v>15</v>
      </c>
      <c r="D109" s="7">
        <f>SUM(E109:J109)</f>
        <v>0</v>
      </c>
      <c r="E109" s="7"/>
      <c r="F109" s="7"/>
      <c r="G109" s="7"/>
      <c r="H109" s="7"/>
      <c r="I109" s="7"/>
      <c r="J109" s="7"/>
      <c r="K109" s="12"/>
      <c r="L109" s="12"/>
      <c r="M109" s="12"/>
      <c r="N109" s="12"/>
      <c r="O109" s="12"/>
      <c r="P109" s="12"/>
      <c r="Q109" s="12"/>
      <c r="R109" s="12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  <c r="BT109" s="34"/>
      <c r="BU109" s="34"/>
      <c r="BV109" s="34"/>
      <c r="BW109" s="34"/>
      <c r="BX109" s="34"/>
    </row>
    <row r="110" spans="1:76" s="6" customFormat="1" ht="35.25" customHeight="1" x14ac:dyDescent="0.25">
      <c r="A110" s="62"/>
      <c r="B110" s="62"/>
      <c r="C110" s="56" t="s">
        <v>9</v>
      </c>
      <c r="D110" s="7">
        <f>SUM(E110:J110)</f>
        <v>159340</v>
      </c>
      <c r="E110" s="7"/>
      <c r="F110" s="7"/>
      <c r="G110" s="7"/>
      <c r="H110" s="7">
        <v>6624</v>
      </c>
      <c r="I110" s="7">
        <v>82060</v>
      </c>
      <c r="J110" s="7">
        <v>70656</v>
      </c>
      <c r="K110" s="12"/>
      <c r="L110" s="12"/>
      <c r="M110" s="12"/>
      <c r="N110" s="12"/>
      <c r="O110" s="12"/>
      <c r="P110" s="12"/>
      <c r="Q110" s="12"/>
      <c r="R110" s="12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34"/>
      <c r="BU110" s="34"/>
      <c r="BV110" s="34"/>
      <c r="BW110" s="34"/>
      <c r="BX110" s="34"/>
    </row>
    <row r="111" spans="1:76" s="6" customFormat="1" ht="48" customHeight="1" x14ac:dyDescent="0.25">
      <c r="A111" s="62"/>
      <c r="B111" s="62"/>
      <c r="C111" s="56" t="s">
        <v>10</v>
      </c>
      <c r="D111" s="7">
        <f>SUM(E111:J111)</f>
        <v>55660</v>
      </c>
      <c r="E111" s="7"/>
      <c r="F111" s="7"/>
      <c r="G111" s="7"/>
      <c r="H111" s="7">
        <v>2376</v>
      </c>
      <c r="I111" s="7">
        <v>27940</v>
      </c>
      <c r="J111" s="7">
        <v>25344</v>
      </c>
      <c r="K111" s="12"/>
      <c r="L111" s="12"/>
      <c r="M111" s="12"/>
      <c r="N111" s="12"/>
      <c r="O111" s="12"/>
      <c r="P111" s="12"/>
      <c r="Q111" s="12"/>
      <c r="R111" s="12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34"/>
      <c r="BU111" s="34"/>
      <c r="BV111" s="34"/>
      <c r="BW111" s="34"/>
      <c r="BX111" s="34"/>
    </row>
    <row r="112" spans="1:76" s="6" customFormat="1" ht="30" x14ac:dyDescent="0.25">
      <c r="A112" s="63"/>
      <c r="B112" s="63"/>
      <c r="C112" s="56" t="s">
        <v>11</v>
      </c>
      <c r="D112" s="7">
        <f>SUM(E112:J112)</f>
        <v>0</v>
      </c>
      <c r="E112" s="7"/>
      <c r="F112" s="7"/>
      <c r="G112" s="7"/>
      <c r="H112" s="7"/>
      <c r="I112" s="7"/>
      <c r="J112" s="7"/>
      <c r="K112" s="12"/>
      <c r="L112" s="12"/>
      <c r="M112" s="12"/>
      <c r="N112" s="12"/>
      <c r="O112" s="12"/>
      <c r="P112" s="12"/>
      <c r="Q112" s="12"/>
      <c r="R112" s="12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34"/>
      <c r="BU112" s="34"/>
      <c r="BV112" s="34"/>
      <c r="BW112" s="34"/>
      <c r="BX112" s="34"/>
    </row>
    <row r="113" spans="1:76" s="6" customFormat="1" ht="32.25" customHeight="1" x14ac:dyDescent="0.25">
      <c r="A113" s="61" t="s">
        <v>139</v>
      </c>
      <c r="B113" s="61" t="s">
        <v>166</v>
      </c>
      <c r="C113" s="15" t="s">
        <v>7</v>
      </c>
      <c r="D113" s="7">
        <f t="shared" si="39"/>
        <v>150000</v>
      </c>
      <c r="E113" s="9">
        <f t="shared" ref="E113:J113" si="43">E114+E115+E116+E117</f>
        <v>2307.6999999999998</v>
      </c>
      <c r="F113" s="7">
        <f t="shared" si="43"/>
        <v>67935</v>
      </c>
      <c r="G113" s="7">
        <f t="shared" si="43"/>
        <v>79757.3</v>
      </c>
      <c r="H113" s="7">
        <f t="shared" si="43"/>
        <v>0</v>
      </c>
      <c r="I113" s="7">
        <f t="shared" si="43"/>
        <v>0</v>
      </c>
      <c r="J113" s="7">
        <f t="shared" si="43"/>
        <v>0</v>
      </c>
      <c r="K113" s="12"/>
      <c r="L113" s="12"/>
      <c r="M113" s="12"/>
      <c r="N113" s="12"/>
      <c r="O113" s="12"/>
      <c r="P113" s="12"/>
      <c r="Q113" s="12"/>
      <c r="R113" s="12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  <c r="BR113" s="18"/>
      <c r="BS113" s="18"/>
      <c r="BT113" s="34"/>
      <c r="BU113" s="34"/>
      <c r="BV113" s="34"/>
      <c r="BW113" s="34"/>
      <c r="BX113" s="34"/>
    </row>
    <row r="114" spans="1:76" s="6" customFormat="1" ht="35.25" customHeight="1" x14ac:dyDescent="0.25">
      <c r="A114" s="62"/>
      <c r="B114" s="62"/>
      <c r="C114" s="15" t="s">
        <v>15</v>
      </c>
      <c r="D114" s="7">
        <f t="shared" si="39"/>
        <v>0</v>
      </c>
      <c r="E114" s="9"/>
      <c r="F114" s="7"/>
      <c r="G114" s="7"/>
      <c r="H114" s="7"/>
      <c r="I114" s="7"/>
      <c r="J114" s="7"/>
      <c r="K114" s="12"/>
      <c r="L114" s="12"/>
      <c r="M114" s="12"/>
      <c r="N114" s="12"/>
      <c r="O114" s="12"/>
      <c r="P114" s="12"/>
      <c r="Q114" s="12"/>
      <c r="R114" s="12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34"/>
      <c r="BU114" s="34"/>
      <c r="BV114" s="34"/>
      <c r="BW114" s="34"/>
      <c r="BX114" s="34"/>
    </row>
    <row r="115" spans="1:76" s="6" customFormat="1" ht="24.75" customHeight="1" x14ac:dyDescent="0.25">
      <c r="A115" s="62"/>
      <c r="B115" s="62"/>
      <c r="C115" s="15" t="s">
        <v>9</v>
      </c>
      <c r="D115" s="7">
        <f t="shared" si="39"/>
        <v>110400.3</v>
      </c>
      <c r="E115" s="48">
        <v>1698.5</v>
      </c>
      <c r="F115" s="50">
        <v>50000</v>
      </c>
      <c r="G115" s="7">
        <v>58701.8</v>
      </c>
      <c r="H115" s="7"/>
      <c r="I115" s="7"/>
      <c r="J115" s="7"/>
      <c r="K115" s="12"/>
      <c r="L115" s="12"/>
      <c r="M115" s="12"/>
      <c r="N115" s="12"/>
      <c r="O115" s="12"/>
      <c r="P115" s="12"/>
      <c r="Q115" s="12"/>
      <c r="R115" s="12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34"/>
      <c r="BU115" s="34"/>
      <c r="BV115" s="34"/>
      <c r="BW115" s="34"/>
      <c r="BX115" s="34"/>
    </row>
    <row r="116" spans="1:76" s="6" customFormat="1" ht="30" x14ac:dyDescent="0.25">
      <c r="A116" s="62"/>
      <c r="B116" s="62"/>
      <c r="C116" s="15" t="s">
        <v>10</v>
      </c>
      <c r="D116" s="7">
        <f t="shared" si="39"/>
        <v>39599.699999999997</v>
      </c>
      <c r="E116" s="48">
        <v>609.20000000000005</v>
      </c>
      <c r="F116" s="51">
        <v>17935</v>
      </c>
      <c r="G116" s="7">
        <v>21055.5</v>
      </c>
      <c r="H116" s="7"/>
      <c r="I116" s="7"/>
      <c r="J116" s="7"/>
      <c r="K116" s="12"/>
      <c r="L116" s="12"/>
      <c r="M116" s="12"/>
      <c r="N116" s="12"/>
      <c r="O116" s="12"/>
      <c r="P116" s="12"/>
      <c r="Q116" s="12"/>
      <c r="R116" s="12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  <c r="BR116" s="18"/>
      <c r="BS116" s="18"/>
      <c r="BT116" s="34"/>
      <c r="BU116" s="34"/>
      <c r="BV116" s="34"/>
      <c r="BW116" s="34"/>
      <c r="BX116" s="34"/>
    </row>
    <row r="117" spans="1:76" s="6" customFormat="1" ht="30" x14ac:dyDescent="0.25">
      <c r="A117" s="63"/>
      <c r="B117" s="63"/>
      <c r="C117" s="15" t="s">
        <v>11</v>
      </c>
      <c r="D117" s="7">
        <f t="shared" si="39"/>
        <v>0</v>
      </c>
      <c r="E117" s="9"/>
      <c r="F117" s="7"/>
      <c r="G117" s="7"/>
      <c r="H117" s="7"/>
      <c r="I117" s="7"/>
      <c r="J117" s="7"/>
      <c r="K117" s="12"/>
      <c r="L117" s="12"/>
      <c r="M117" s="12"/>
      <c r="N117" s="12"/>
      <c r="O117" s="12"/>
      <c r="P117" s="12"/>
      <c r="Q117" s="12"/>
      <c r="R117" s="12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/>
      <c r="BT117" s="34"/>
      <c r="BU117" s="34"/>
      <c r="BV117" s="34"/>
      <c r="BW117" s="34"/>
      <c r="BX117" s="34"/>
    </row>
    <row r="118" spans="1:76" s="6" customFormat="1" ht="30" customHeight="1" x14ac:dyDescent="0.25">
      <c r="A118" s="70" t="s">
        <v>140</v>
      </c>
      <c r="B118" s="70" t="s">
        <v>165</v>
      </c>
      <c r="C118" s="15" t="s">
        <v>7</v>
      </c>
      <c r="D118" s="7">
        <f t="shared" si="39"/>
        <v>21500</v>
      </c>
      <c r="E118" s="7">
        <f t="shared" ref="E118:J118" si="44">E119+E120+E121+E122</f>
        <v>3000</v>
      </c>
      <c r="F118" s="7">
        <f t="shared" si="44"/>
        <v>18500</v>
      </c>
      <c r="G118" s="7">
        <f t="shared" si="44"/>
        <v>0</v>
      </c>
      <c r="H118" s="7">
        <f t="shared" si="44"/>
        <v>0</v>
      </c>
      <c r="I118" s="7">
        <f t="shared" si="44"/>
        <v>0</v>
      </c>
      <c r="J118" s="7">
        <f t="shared" si="44"/>
        <v>0</v>
      </c>
      <c r="K118" s="12"/>
      <c r="L118" s="12"/>
      <c r="M118" s="12"/>
      <c r="N118" s="12"/>
      <c r="O118" s="12"/>
      <c r="P118" s="12"/>
      <c r="Q118" s="12"/>
      <c r="R118" s="12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  <c r="BR118" s="18"/>
      <c r="BS118" s="18"/>
      <c r="BT118" s="34"/>
      <c r="BU118" s="34"/>
      <c r="BV118" s="34"/>
      <c r="BW118" s="34"/>
      <c r="BX118" s="34"/>
    </row>
    <row r="119" spans="1:76" s="6" customFormat="1" ht="44.25" customHeight="1" x14ac:dyDescent="0.25">
      <c r="A119" s="71"/>
      <c r="B119" s="71"/>
      <c r="C119" s="15" t="s">
        <v>15</v>
      </c>
      <c r="D119" s="7">
        <f t="shared" si="39"/>
        <v>0</v>
      </c>
      <c r="E119" s="7"/>
      <c r="F119" s="7"/>
      <c r="G119" s="7"/>
      <c r="H119" s="7"/>
      <c r="I119" s="7"/>
      <c r="J119" s="7"/>
      <c r="K119" s="12"/>
      <c r="L119" s="12"/>
      <c r="M119" s="12"/>
      <c r="N119" s="12"/>
      <c r="O119" s="12"/>
      <c r="P119" s="12"/>
      <c r="Q119" s="12"/>
      <c r="R119" s="12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34"/>
      <c r="BU119" s="34"/>
      <c r="BV119" s="34"/>
      <c r="BW119" s="34"/>
      <c r="BX119" s="34"/>
    </row>
    <row r="120" spans="1:76" s="6" customFormat="1" ht="33" customHeight="1" x14ac:dyDescent="0.25">
      <c r="A120" s="71"/>
      <c r="B120" s="71"/>
      <c r="C120" s="15" t="s">
        <v>9</v>
      </c>
      <c r="D120" s="7">
        <f t="shared" si="39"/>
        <v>15824</v>
      </c>
      <c r="E120" s="7">
        <v>2208</v>
      </c>
      <c r="F120" s="7">
        <v>13616</v>
      </c>
      <c r="G120" s="7"/>
      <c r="H120" s="7"/>
      <c r="I120" s="7"/>
      <c r="J120" s="7"/>
      <c r="K120" s="12"/>
      <c r="L120" s="12"/>
      <c r="M120" s="12"/>
      <c r="N120" s="12"/>
      <c r="O120" s="12"/>
      <c r="P120" s="12"/>
      <c r="Q120" s="12"/>
      <c r="R120" s="12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  <c r="BR120" s="18"/>
      <c r="BS120" s="18"/>
      <c r="BT120" s="34"/>
      <c r="BU120" s="34"/>
      <c r="BV120" s="34"/>
      <c r="BW120" s="34"/>
      <c r="BX120" s="34"/>
    </row>
    <row r="121" spans="1:76" s="6" customFormat="1" ht="39.75" customHeight="1" x14ac:dyDescent="0.25">
      <c r="A121" s="71"/>
      <c r="B121" s="71"/>
      <c r="C121" s="15" t="s">
        <v>10</v>
      </c>
      <c r="D121" s="7">
        <f t="shared" si="39"/>
        <v>5676</v>
      </c>
      <c r="E121" s="7">
        <v>792</v>
      </c>
      <c r="F121" s="7">
        <v>4884</v>
      </c>
      <c r="G121" s="7"/>
      <c r="H121" s="7"/>
      <c r="I121" s="7"/>
      <c r="J121" s="7"/>
      <c r="K121" s="12"/>
      <c r="L121" s="12"/>
      <c r="M121" s="12"/>
      <c r="N121" s="12"/>
      <c r="O121" s="12"/>
      <c r="P121" s="12"/>
      <c r="Q121" s="12"/>
      <c r="R121" s="12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  <c r="BR121" s="18"/>
      <c r="BS121" s="18"/>
      <c r="BT121" s="34"/>
      <c r="BU121" s="34"/>
      <c r="BV121" s="34"/>
      <c r="BW121" s="34"/>
      <c r="BX121" s="34"/>
    </row>
    <row r="122" spans="1:76" s="6" customFormat="1" ht="30" x14ac:dyDescent="0.25">
      <c r="A122" s="72"/>
      <c r="B122" s="72"/>
      <c r="C122" s="15" t="s">
        <v>11</v>
      </c>
      <c r="D122" s="7">
        <f t="shared" si="39"/>
        <v>0</v>
      </c>
      <c r="E122" s="7"/>
      <c r="F122" s="7"/>
      <c r="G122" s="7"/>
      <c r="H122" s="7"/>
      <c r="I122" s="7"/>
      <c r="J122" s="7"/>
      <c r="K122" s="12"/>
      <c r="L122" s="12"/>
      <c r="M122" s="12"/>
      <c r="N122" s="12"/>
      <c r="O122" s="12"/>
      <c r="P122" s="12"/>
      <c r="Q122" s="12"/>
      <c r="R122" s="12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  <c r="BR122" s="18"/>
      <c r="BS122" s="18"/>
      <c r="BT122" s="34"/>
      <c r="BU122" s="34"/>
      <c r="BV122" s="34"/>
      <c r="BW122" s="34"/>
      <c r="BX122" s="34"/>
    </row>
    <row r="123" spans="1:76" s="6" customFormat="1" ht="27" customHeight="1" x14ac:dyDescent="0.25">
      <c r="A123" s="61" t="s">
        <v>198</v>
      </c>
      <c r="B123" s="61" t="s">
        <v>199</v>
      </c>
      <c r="C123" s="15" t="s">
        <v>7</v>
      </c>
      <c r="D123" s="7">
        <f t="shared" si="39"/>
        <v>310000</v>
      </c>
      <c r="E123" s="7">
        <f t="shared" ref="E123:J123" si="45">E124+E125+E126+E127</f>
        <v>12958</v>
      </c>
      <c r="F123" s="7">
        <f t="shared" si="45"/>
        <v>158596</v>
      </c>
      <c r="G123" s="7">
        <f t="shared" si="45"/>
        <v>138446</v>
      </c>
      <c r="H123" s="7">
        <f t="shared" si="45"/>
        <v>0</v>
      </c>
      <c r="I123" s="7">
        <f t="shared" si="45"/>
        <v>0</v>
      </c>
      <c r="J123" s="7">
        <f t="shared" si="45"/>
        <v>0</v>
      </c>
      <c r="K123" s="12"/>
      <c r="L123" s="12"/>
      <c r="M123" s="12"/>
      <c r="N123" s="12"/>
      <c r="O123" s="12"/>
      <c r="P123" s="12"/>
      <c r="Q123" s="12"/>
      <c r="R123" s="12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  <c r="BR123" s="18"/>
      <c r="BS123" s="18"/>
      <c r="BT123" s="34"/>
      <c r="BU123" s="34"/>
      <c r="BV123" s="34"/>
      <c r="BW123" s="34"/>
      <c r="BX123" s="34"/>
    </row>
    <row r="124" spans="1:76" s="6" customFormat="1" ht="24.75" customHeight="1" x14ac:dyDescent="0.25">
      <c r="A124" s="62"/>
      <c r="B124" s="62"/>
      <c r="C124" s="15" t="s">
        <v>15</v>
      </c>
      <c r="D124" s="7">
        <f t="shared" si="39"/>
        <v>0</v>
      </c>
      <c r="E124" s="25"/>
      <c r="F124" s="7"/>
      <c r="G124" s="7"/>
      <c r="H124" s="7"/>
      <c r="I124" s="7"/>
      <c r="J124" s="7"/>
      <c r="K124" s="12"/>
      <c r="L124" s="12"/>
      <c r="M124" s="12"/>
      <c r="N124" s="12"/>
      <c r="O124" s="12"/>
      <c r="P124" s="12"/>
      <c r="Q124" s="12"/>
      <c r="R124" s="12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  <c r="BR124" s="18"/>
      <c r="BS124" s="18"/>
      <c r="BT124" s="34"/>
      <c r="BU124" s="34"/>
      <c r="BV124" s="34"/>
      <c r="BW124" s="34"/>
      <c r="BX124" s="34"/>
    </row>
    <row r="125" spans="1:76" s="6" customFormat="1" ht="25.5" customHeight="1" x14ac:dyDescent="0.25">
      <c r="A125" s="62"/>
      <c r="B125" s="62"/>
      <c r="C125" s="15" t="s">
        <v>9</v>
      </c>
      <c r="D125" s="7">
        <f t="shared" si="39"/>
        <v>231261</v>
      </c>
      <c r="E125" s="25">
        <v>9670</v>
      </c>
      <c r="F125" s="7">
        <v>118310</v>
      </c>
      <c r="G125" s="7">
        <v>103281</v>
      </c>
      <c r="H125" s="7"/>
      <c r="I125" s="7"/>
      <c r="J125" s="7"/>
      <c r="K125" s="12"/>
      <c r="L125" s="12"/>
      <c r="M125" s="12"/>
      <c r="N125" s="12"/>
      <c r="O125" s="12"/>
      <c r="P125" s="12"/>
      <c r="Q125" s="12"/>
      <c r="R125" s="12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  <c r="BR125" s="18"/>
      <c r="BS125" s="18"/>
      <c r="BT125" s="34"/>
      <c r="BU125" s="34"/>
      <c r="BV125" s="34"/>
      <c r="BW125" s="34"/>
      <c r="BX125" s="34"/>
    </row>
    <row r="126" spans="1:76" s="6" customFormat="1" ht="36" customHeight="1" x14ac:dyDescent="0.25">
      <c r="A126" s="62"/>
      <c r="B126" s="62"/>
      <c r="C126" s="15" t="s">
        <v>10</v>
      </c>
      <c r="D126" s="7">
        <f t="shared" si="39"/>
        <v>78739</v>
      </c>
      <c r="E126" s="25">
        <v>3288</v>
      </c>
      <c r="F126" s="7">
        <v>40286</v>
      </c>
      <c r="G126" s="7">
        <v>35165</v>
      </c>
      <c r="H126" s="7"/>
      <c r="I126" s="7"/>
      <c r="J126" s="7"/>
      <c r="K126" s="12"/>
      <c r="L126" s="12"/>
      <c r="M126" s="12"/>
      <c r="N126" s="12"/>
      <c r="O126" s="12"/>
      <c r="P126" s="12"/>
      <c r="Q126" s="12"/>
      <c r="R126" s="12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  <c r="BR126" s="18"/>
      <c r="BS126" s="18"/>
      <c r="BT126" s="34"/>
      <c r="BU126" s="34"/>
      <c r="BV126" s="34"/>
      <c r="BW126" s="34"/>
      <c r="BX126" s="34"/>
    </row>
    <row r="127" spans="1:76" s="6" customFormat="1" ht="40.5" customHeight="1" x14ac:dyDescent="0.25">
      <c r="A127" s="63"/>
      <c r="B127" s="63"/>
      <c r="C127" s="15" t="s">
        <v>11</v>
      </c>
      <c r="D127" s="7">
        <f t="shared" si="39"/>
        <v>0</v>
      </c>
      <c r="E127" s="25"/>
      <c r="F127" s="7"/>
      <c r="G127" s="7"/>
      <c r="H127" s="7"/>
      <c r="I127" s="7"/>
      <c r="J127" s="7"/>
      <c r="K127" s="12"/>
      <c r="L127" s="12"/>
      <c r="M127" s="12"/>
      <c r="N127" s="12"/>
      <c r="O127" s="12"/>
      <c r="P127" s="12"/>
      <c r="Q127" s="12"/>
      <c r="R127" s="12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  <c r="BR127" s="18"/>
      <c r="BS127" s="18"/>
      <c r="BT127" s="34"/>
      <c r="BU127" s="34"/>
      <c r="BV127" s="34"/>
      <c r="BW127" s="34"/>
      <c r="BX127" s="34"/>
    </row>
    <row r="128" spans="1:76" s="6" customFormat="1" ht="25.5" customHeight="1" x14ac:dyDescent="0.25">
      <c r="A128" s="61" t="s">
        <v>158</v>
      </c>
      <c r="B128" s="61" t="s">
        <v>136</v>
      </c>
      <c r="C128" s="15" t="s">
        <v>7</v>
      </c>
      <c r="D128" s="7">
        <f t="shared" ref="D128:D162" si="46">SUM(E128:J128)</f>
        <v>1962209.6</v>
      </c>
      <c r="E128" s="7">
        <f t="shared" ref="E128:J128" si="47">E129+E130+E131+E132</f>
        <v>1206557.3999999999</v>
      </c>
      <c r="F128" s="7">
        <f t="shared" si="47"/>
        <v>260000</v>
      </c>
      <c r="G128" s="7">
        <f t="shared" si="47"/>
        <v>495652.2</v>
      </c>
      <c r="H128" s="7">
        <f t="shared" si="47"/>
        <v>0</v>
      </c>
      <c r="I128" s="7">
        <f t="shared" si="47"/>
        <v>0</v>
      </c>
      <c r="J128" s="7">
        <f t="shared" si="47"/>
        <v>0</v>
      </c>
      <c r="K128" s="12"/>
      <c r="L128" s="12"/>
      <c r="M128" s="12"/>
      <c r="N128" s="12"/>
      <c r="O128" s="12"/>
      <c r="P128" s="12"/>
      <c r="Q128" s="12"/>
      <c r="R128" s="12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  <c r="BR128" s="18"/>
      <c r="BS128" s="18"/>
      <c r="BT128" s="34"/>
      <c r="BU128" s="34"/>
      <c r="BV128" s="34"/>
      <c r="BW128" s="34"/>
      <c r="BX128" s="34"/>
    </row>
    <row r="129" spans="1:76" s="6" customFormat="1" ht="23.25" customHeight="1" x14ac:dyDescent="0.25">
      <c r="A129" s="62"/>
      <c r="B129" s="62"/>
      <c r="C129" s="15" t="s">
        <v>15</v>
      </c>
      <c r="D129" s="7">
        <f t="shared" si="46"/>
        <v>0</v>
      </c>
      <c r="E129" s="7">
        <f>E134+E139+E144+E149+E154+E159</f>
        <v>0</v>
      </c>
      <c r="F129" s="7">
        <f t="shared" ref="F129:J129" si="48">F134+F139+F144+F149+F154+F159</f>
        <v>0</v>
      </c>
      <c r="G129" s="7">
        <f t="shared" si="48"/>
        <v>0</v>
      </c>
      <c r="H129" s="7">
        <f t="shared" si="48"/>
        <v>0</v>
      </c>
      <c r="I129" s="7">
        <f t="shared" si="48"/>
        <v>0</v>
      </c>
      <c r="J129" s="7">
        <f t="shared" si="48"/>
        <v>0</v>
      </c>
      <c r="K129" s="12"/>
      <c r="L129" s="12"/>
      <c r="M129" s="12"/>
      <c r="N129" s="12"/>
      <c r="O129" s="12"/>
      <c r="P129" s="12"/>
      <c r="Q129" s="12"/>
      <c r="R129" s="1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18"/>
      <c r="BQ129" s="18"/>
      <c r="BR129" s="18"/>
      <c r="BS129" s="18"/>
      <c r="BT129" s="34"/>
      <c r="BU129" s="34"/>
      <c r="BV129" s="34"/>
      <c r="BW129" s="34"/>
      <c r="BX129" s="34"/>
    </row>
    <row r="130" spans="1:76" s="6" customFormat="1" ht="24.75" customHeight="1" x14ac:dyDescent="0.25">
      <c r="A130" s="62"/>
      <c r="B130" s="62"/>
      <c r="C130" s="15" t="s">
        <v>9</v>
      </c>
      <c r="D130" s="7">
        <f t="shared" si="46"/>
        <v>1439360</v>
      </c>
      <c r="E130" s="7">
        <f t="shared" ref="E130:J132" si="49">E135+E140+E145+E150+E155+E160</f>
        <v>883200</v>
      </c>
      <c r="F130" s="7">
        <f t="shared" si="49"/>
        <v>191360</v>
      </c>
      <c r="G130" s="7">
        <f t="shared" si="49"/>
        <v>364800</v>
      </c>
      <c r="H130" s="7">
        <f t="shared" si="49"/>
        <v>0</v>
      </c>
      <c r="I130" s="7">
        <f t="shared" si="49"/>
        <v>0</v>
      </c>
      <c r="J130" s="7">
        <f t="shared" si="49"/>
        <v>0</v>
      </c>
      <c r="K130" s="12"/>
      <c r="L130" s="12"/>
      <c r="M130" s="12"/>
      <c r="N130" s="12"/>
      <c r="O130" s="12"/>
      <c r="P130" s="12"/>
      <c r="Q130" s="12"/>
      <c r="R130" s="1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18"/>
      <c r="BQ130" s="18"/>
      <c r="BR130" s="18"/>
      <c r="BS130" s="18"/>
      <c r="BT130" s="34"/>
      <c r="BU130" s="34"/>
      <c r="BV130" s="34"/>
      <c r="BW130" s="34"/>
      <c r="BX130" s="34"/>
    </row>
    <row r="131" spans="1:76" s="6" customFormat="1" ht="30" x14ac:dyDescent="0.25">
      <c r="A131" s="62"/>
      <c r="B131" s="62"/>
      <c r="C131" s="15" t="s">
        <v>10</v>
      </c>
      <c r="D131" s="7">
        <f t="shared" si="46"/>
        <v>522849.6</v>
      </c>
      <c r="E131" s="7">
        <f t="shared" si="49"/>
        <v>323357.40000000002</v>
      </c>
      <c r="F131" s="7">
        <f t="shared" si="49"/>
        <v>68640</v>
      </c>
      <c r="G131" s="7">
        <f t="shared" si="49"/>
        <v>130852.2</v>
      </c>
      <c r="H131" s="7">
        <f t="shared" si="49"/>
        <v>0</v>
      </c>
      <c r="I131" s="7">
        <f t="shared" si="49"/>
        <v>0</v>
      </c>
      <c r="J131" s="7">
        <f t="shared" si="49"/>
        <v>0</v>
      </c>
      <c r="K131" s="12"/>
      <c r="L131" s="12"/>
      <c r="M131" s="12"/>
      <c r="N131" s="12"/>
      <c r="O131" s="12"/>
      <c r="P131" s="12"/>
      <c r="Q131" s="12"/>
      <c r="R131" s="1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18"/>
      <c r="BQ131" s="18"/>
      <c r="BR131" s="18"/>
      <c r="BS131" s="18"/>
      <c r="BT131" s="34"/>
      <c r="BU131" s="34"/>
      <c r="BV131" s="34"/>
      <c r="BW131" s="34"/>
      <c r="BX131" s="34"/>
    </row>
    <row r="132" spans="1:76" s="6" customFormat="1" ht="30" x14ac:dyDescent="0.25">
      <c r="A132" s="63"/>
      <c r="B132" s="63"/>
      <c r="C132" s="15" t="s">
        <v>11</v>
      </c>
      <c r="D132" s="7">
        <f t="shared" si="46"/>
        <v>0</v>
      </c>
      <c r="E132" s="7">
        <f t="shared" si="49"/>
        <v>0</v>
      </c>
      <c r="F132" s="7">
        <f t="shared" ref="F132:J132" si="50">F137+F142+F147+F152+F157</f>
        <v>0</v>
      </c>
      <c r="G132" s="7">
        <f t="shared" si="50"/>
        <v>0</v>
      </c>
      <c r="H132" s="7">
        <f t="shared" si="50"/>
        <v>0</v>
      </c>
      <c r="I132" s="7">
        <f t="shared" si="50"/>
        <v>0</v>
      </c>
      <c r="J132" s="7">
        <f t="shared" si="50"/>
        <v>0</v>
      </c>
      <c r="K132" s="12"/>
      <c r="L132" s="12"/>
      <c r="M132" s="12"/>
      <c r="N132" s="12"/>
      <c r="O132" s="12"/>
      <c r="P132" s="12"/>
      <c r="Q132" s="12"/>
      <c r="R132" s="1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18"/>
      <c r="BQ132" s="18"/>
      <c r="BR132" s="18"/>
      <c r="BS132" s="18"/>
      <c r="BT132" s="34"/>
      <c r="BU132" s="34"/>
      <c r="BV132" s="34"/>
      <c r="BW132" s="34"/>
      <c r="BX132" s="34"/>
    </row>
    <row r="133" spans="1:76" s="6" customFormat="1" ht="30.75" customHeight="1" x14ac:dyDescent="0.25">
      <c r="A133" s="59" t="s">
        <v>159</v>
      </c>
      <c r="B133" s="83" t="s">
        <v>167</v>
      </c>
      <c r="C133" s="47" t="s">
        <v>7</v>
      </c>
      <c r="D133" s="9">
        <f t="shared" si="46"/>
        <v>260000</v>
      </c>
      <c r="E133" s="9">
        <f t="shared" ref="E133:J133" si="51">E134+E135+E136+E137</f>
        <v>0</v>
      </c>
      <c r="F133" s="9">
        <f t="shared" si="51"/>
        <v>260000</v>
      </c>
      <c r="G133" s="7">
        <f t="shared" si="51"/>
        <v>0</v>
      </c>
      <c r="H133" s="7">
        <f t="shared" si="51"/>
        <v>0</v>
      </c>
      <c r="I133" s="7">
        <f t="shared" si="51"/>
        <v>0</v>
      </c>
      <c r="J133" s="7">
        <f t="shared" si="51"/>
        <v>0</v>
      </c>
      <c r="K133" s="12"/>
      <c r="L133" s="12"/>
      <c r="M133" s="12"/>
      <c r="N133" s="12"/>
      <c r="O133" s="12"/>
      <c r="P133" s="12"/>
      <c r="Q133" s="12"/>
      <c r="R133" s="12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  <c r="BI133" s="18"/>
      <c r="BJ133" s="18"/>
      <c r="BK133" s="18"/>
      <c r="BL133" s="18"/>
      <c r="BM133" s="18"/>
      <c r="BN133" s="18"/>
      <c r="BO133" s="18"/>
      <c r="BP133" s="18"/>
      <c r="BQ133" s="18"/>
      <c r="BR133" s="18"/>
      <c r="BS133" s="18"/>
      <c r="BT133" s="34"/>
      <c r="BU133" s="34"/>
      <c r="BV133" s="34"/>
      <c r="BW133" s="34"/>
      <c r="BX133" s="34"/>
    </row>
    <row r="134" spans="1:76" s="6" customFormat="1" ht="30" customHeight="1" x14ac:dyDescent="0.25">
      <c r="A134" s="59"/>
      <c r="B134" s="83"/>
      <c r="C134" s="47" t="s">
        <v>15</v>
      </c>
      <c r="D134" s="9">
        <f t="shared" si="46"/>
        <v>0</v>
      </c>
      <c r="E134" s="9"/>
      <c r="F134" s="9"/>
      <c r="G134" s="7"/>
      <c r="H134" s="7"/>
      <c r="I134" s="7"/>
      <c r="J134" s="7"/>
      <c r="K134" s="12"/>
      <c r="L134" s="12"/>
      <c r="M134" s="12"/>
      <c r="N134" s="12"/>
      <c r="O134" s="12"/>
      <c r="P134" s="12"/>
      <c r="Q134" s="12"/>
      <c r="R134" s="12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  <c r="BI134" s="18"/>
      <c r="BJ134" s="18"/>
      <c r="BK134" s="18"/>
      <c r="BL134" s="18"/>
      <c r="BM134" s="18"/>
      <c r="BN134" s="18"/>
      <c r="BO134" s="18"/>
      <c r="BP134" s="18"/>
      <c r="BQ134" s="18"/>
      <c r="BR134" s="18"/>
      <c r="BS134" s="18"/>
      <c r="BT134" s="34"/>
      <c r="BU134" s="34"/>
      <c r="BV134" s="34"/>
      <c r="BW134" s="34"/>
      <c r="BX134" s="34"/>
    </row>
    <row r="135" spans="1:76" s="6" customFormat="1" ht="34.5" customHeight="1" x14ac:dyDescent="0.25">
      <c r="A135" s="59"/>
      <c r="B135" s="83"/>
      <c r="C135" s="47" t="s">
        <v>9</v>
      </c>
      <c r="D135" s="9">
        <f t="shared" si="46"/>
        <v>191360</v>
      </c>
      <c r="E135" s="48"/>
      <c r="F135" s="52">
        <v>191360</v>
      </c>
      <c r="G135" s="7"/>
      <c r="H135" s="7"/>
      <c r="I135" s="7"/>
      <c r="J135" s="7"/>
      <c r="K135" s="12"/>
      <c r="L135" s="12"/>
      <c r="M135" s="12"/>
      <c r="N135" s="12"/>
      <c r="O135" s="12"/>
      <c r="P135" s="12"/>
      <c r="Q135" s="12"/>
      <c r="R135" s="12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  <c r="BI135" s="18"/>
      <c r="BJ135" s="18"/>
      <c r="BK135" s="18"/>
      <c r="BL135" s="18"/>
      <c r="BM135" s="18"/>
      <c r="BN135" s="18"/>
      <c r="BO135" s="18"/>
      <c r="BP135" s="18"/>
      <c r="BQ135" s="18"/>
      <c r="BR135" s="18"/>
      <c r="BS135" s="18"/>
      <c r="BT135" s="34"/>
      <c r="BU135" s="34"/>
      <c r="BV135" s="34"/>
      <c r="BW135" s="34"/>
      <c r="BX135" s="34"/>
    </row>
    <row r="136" spans="1:76" s="6" customFormat="1" ht="30" x14ac:dyDescent="0.25">
      <c r="A136" s="59"/>
      <c r="B136" s="83"/>
      <c r="C136" s="47" t="s">
        <v>10</v>
      </c>
      <c r="D136" s="9">
        <f t="shared" si="46"/>
        <v>68640</v>
      </c>
      <c r="E136" s="48"/>
      <c r="F136" s="52">
        <v>68640</v>
      </c>
      <c r="G136" s="7"/>
      <c r="H136" s="7"/>
      <c r="I136" s="7"/>
      <c r="J136" s="7"/>
      <c r="K136" s="12"/>
      <c r="L136" s="12"/>
      <c r="M136" s="12"/>
      <c r="N136" s="12"/>
      <c r="O136" s="12"/>
      <c r="P136" s="12"/>
      <c r="Q136" s="12"/>
      <c r="R136" s="12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F136" s="18"/>
      <c r="BG136" s="18"/>
      <c r="BH136" s="18"/>
      <c r="BI136" s="18"/>
      <c r="BJ136" s="18"/>
      <c r="BK136" s="18"/>
      <c r="BL136" s="18"/>
      <c r="BM136" s="18"/>
      <c r="BN136" s="18"/>
      <c r="BO136" s="18"/>
      <c r="BP136" s="18"/>
      <c r="BQ136" s="18"/>
      <c r="BR136" s="18"/>
      <c r="BS136" s="18"/>
      <c r="BT136" s="34"/>
      <c r="BU136" s="34"/>
      <c r="BV136" s="34"/>
      <c r="BW136" s="34"/>
      <c r="BX136" s="34"/>
    </row>
    <row r="137" spans="1:76" s="6" customFormat="1" ht="30" x14ac:dyDescent="0.25">
      <c r="A137" s="59"/>
      <c r="B137" s="83"/>
      <c r="C137" s="47" t="s">
        <v>11</v>
      </c>
      <c r="D137" s="9">
        <f t="shared" si="46"/>
        <v>0</v>
      </c>
      <c r="E137" s="9"/>
      <c r="F137" s="9"/>
      <c r="G137" s="7"/>
      <c r="H137" s="7"/>
      <c r="I137" s="7"/>
      <c r="J137" s="7"/>
      <c r="K137" s="12"/>
      <c r="L137" s="12"/>
      <c r="M137" s="12"/>
      <c r="N137" s="12"/>
      <c r="O137" s="12"/>
      <c r="P137" s="12"/>
      <c r="Q137" s="12"/>
      <c r="R137" s="12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  <c r="BI137" s="18"/>
      <c r="BJ137" s="18"/>
      <c r="BK137" s="18"/>
      <c r="BL137" s="18"/>
      <c r="BM137" s="18"/>
      <c r="BN137" s="18"/>
      <c r="BO137" s="18"/>
      <c r="BP137" s="18"/>
      <c r="BQ137" s="18"/>
      <c r="BR137" s="18"/>
      <c r="BS137" s="18"/>
      <c r="BT137" s="34"/>
      <c r="BU137" s="34"/>
      <c r="BV137" s="34"/>
      <c r="BW137" s="34"/>
      <c r="BX137" s="34"/>
    </row>
    <row r="138" spans="1:76" s="6" customFormat="1" ht="29.25" customHeight="1" x14ac:dyDescent="0.25">
      <c r="A138" s="93" t="s">
        <v>172</v>
      </c>
      <c r="B138" s="70" t="s">
        <v>173</v>
      </c>
      <c r="C138" s="15" t="s">
        <v>7</v>
      </c>
      <c r="D138" s="7">
        <f t="shared" si="46"/>
        <v>1206557.3999999999</v>
      </c>
      <c r="E138" s="7">
        <f t="shared" ref="E138:J138" si="52">E139+E140+E141+E142</f>
        <v>1206557.3999999999</v>
      </c>
      <c r="F138" s="7">
        <f t="shared" si="52"/>
        <v>0</v>
      </c>
      <c r="G138" s="7">
        <f t="shared" si="52"/>
        <v>0</v>
      </c>
      <c r="H138" s="7">
        <f t="shared" si="52"/>
        <v>0</v>
      </c>
      <c r="I138" s="7">
        <f t="shared" si="52"/>
        <v>0</v>
      </c>
      <c r="J138" s="7">
        <f t="shared" si="52"/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  <c r="BI138" s="18"/>
      <c r="BJ138" s="18"/>
      <c r="BK138" s="18"/>
      <c r="BL138" s="18"/>
      <c r="BM138" s="18"/>
      <c r="BN138" s="18"/>
      <c r="BO138" s="18"/>
      <c r="BP138" s="18"/>
      <c r="BQ138" s="18"/>
      <c r="BR138" s="18"/>
      <c r="BS138" s="18"/>
      <c r="BT138" s="34"/>
      <c r="BU138" s="34"/>
      <c r="BV138" s="34"/>
      <c r="BW138" s="34"/>
      <c r="BX138" s="34"/>
    </row>
    <row r="139" spans="1:76" s="6" customFormat="1" ht="28.5" customHeight="1" x14ac:dyDescent="0.25">
      <c r="A139" s="93"/>
      <c r="B139" s="71"/>
      <c r="C139" s="15" t="s">
        <v>15</v>
      </c>
      <c r="D139" s="7">
        <f t="shared" si="46"/>
        <v>0</v>
      </c>
      <c r="E139" s="7"/>
      <c r="F139" s="7"/>
      <c r="G139" s="7"/>
      <c r="H139" s="7"/>
      <c r="I139" s="7"/>
      <c r="J139" s="7"/>
      <c r="K139" s="12"/>
      <c r="L139" s="12"/>
      <c r="M139" s="12"/>
      <c r="N139" s="12"/>
      <c r="O139" s="12"/>
      <c r="P139" s="12"/>
      <c r="Q139" s="12"/>
      <c r="R139" s="12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F139" s="18"/>
      <c r="BG139" s="18"/>
      <c r="BH139" s="18"/>
      <c r="BI139" s="18"/>
      <c r="BJ139" s="18"/>
      <c r="BK139" s="18"/>
      <c r="BL139" s="18"/>
      <c r="BM139" s="18"/>
      <c r="BN139" s="18"/>
      <c r="BO139" s="18"/>
      <c r="BP139" s="18"/>
      <c r="BQ139" s="18"/>
      <c r="BR139" s="18"/>
      <c r="BS139" s="18"/>
      <c r="BT139" s="34"/>
      <c r="BU139" s="34"/>
      <c r="BV139" s="34"/>
      <c r="BW139" s="34"/>
      <c r="BX139" s="34"/>
    </row>
    <row r="140" spans="1:76" s="6" customFormat="1" ht="28.5" customHeight="1" x14ac:dyDescent="0.25">
      <c r="A140" s="93"/>
      <c r="B140" s="71"/>
      <c r="C140" s="15" t="s">
        <v>9</v>
      </c>
      <c r="D140" s="7">
        <f t="shared" si="46"/>
        <v>883200</v>
      </c>
      <c r="E140" s="7">
        <v>883200</v>
      </c>
      <c r="F140" s="7"/>
      <c r="G140" s="7"/>
      <c r="H140" s="7"/>
      <c r="I140" s="7"/>
      <c r="J140" s="7"/>
      <c r="K140" s="12"/>
      <c r="L140" s="12"/>
      <c r="M140" s="12"/>
      <c r="N140" s="12"/>
      <c r="O140" s="12"/>
      <c r="P140" s="12"/>
      <c r="Q140" s="12"/>
      <c r="R140" s="12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F140" s="18"/>
      <c r="BG140" s="18"/>
      <c r="BH140" s="18"/>
      <c r="BI140" s="18"/>
      <c r="BJ140" s="18"/>
      <c r="BK140" s="18"/>
      <c r="BL140" s="18"/>
      <c r="BM140" s="18"/>
      <c r="BN140" s="18"/>
      <c r="BO140" s="18"/>
      <c r="BP140" s="18"/>
      <c r="BQ140" s="18"/>
      <c r="BR140" s="18"/>
      <c r="BS140" s="18"/>
      <c r="BT140" s="34"/>
      <c r="BU140" s="34"/>
      <c r="BV140" s="34"/>
      <c r="BW140" s="34"/>
      <c r="BX140" s="34"/>
    </row>
    <row r="141" spans="1:76" s="6" customFormat="1" ht="41.25" customHeight="1" x14ac:dyDescent="0.25">
      <c r="A141" s="93"/>
      <c r="B141" s="71"/>
      <c r="C141" s="15" t="s">
        <v>10</v>
      </c>
      <c r="D141" s="7">
        <f t="shared" si="46"/>
        <v>323357.40000000002</v>
      </c>
      <c r="E141" s="7">
        <v>323357.40000000002</v>
      </c>
      <c r="F141" s="7"/>
      <c r="G141" s="7"/>
      <c r="H141" s="7"/>
      <c r="I141" s="7"/>
      <c r="J141" s="7"/>
      <c r="K141" s="12"/>
      <c r="L141" s="12"/>
      <c r="M141" s="12"/>
      <c r="N141" s="12"/>
      <c r="O141" s="12"/>
      <c r="P141" s="12"/>
      <c r="Q141" s="12"/>
      <c r="R141" s="12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F141" s="18"/>
      <c r="BG141" s="18"/>
      <c r="BH141" s="18"/>
      <c r="BI141" s="18"/>
      <c r="BJ141" s="18"/>
      <c r="BK141" s="18"/>
      <c r="BL141" s="18"/>
      <c r="BM141" s="18"/>
      <c r="BN141" s="18"/>
      <c r="BO141" s="18"/>
      <c r="BP141" s="18"/>
      <c r="BQ141" s="18"/>
      <c r="BR141" s="18"/>
      <c r="BS141" s="18"/>
      <c r="BT141" s="34"/>
      <c r="BU141" s="34"/>
      <c r="BV141" s="34"/>
      <c r="BW141" s="34"/>
      <c r="BX141" s="34"/>
    </row>
    <row r="142" spans="1:76" s="6" customFormat="1" ht="30" x14ac:dyDescent="0.25">
      <c r="A142" s="93"/>
      <c r="B142" s="72"/>
      <c r="C142" s="15" t="s">
        <v>11</v>
      </c>
      <c r="D142" s="7">
        <f t="shared" si="46"/>
        <v>0</v>
      </c>
      <c r="E142" s="7"/>
      <c r="F142" s="7"/>
      <c r="G142" s="7"/>
      <c r="H142" s="7"/>
      <c r="I142" s="7"/>
      <c r="J142" s="7"/>
      <c r="K142" s="12"/>
      <c r="L142" s="12"/>
      <c r="M142" s="12"/>
      <c r="N142" s="12"/>
      <c r="O142" s="12"/>
      <c r="P142" s="12"/>
      <c r="Q142" s="12"/>
      <c r="R142" s="12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F142" s="18"/>
      <c r="BG142" s="18"/>
      <c r="BH142" s="18"/>
      <c r="BI142" s="18"/>
      <c r="BJ142" s="18"/>
      <c r="BK142" s="18"/>
      <c r="BL142" s="18"/>
      <c r="BM142" s="18"/>
      <c r="BN142" s="18"/>
      <c r="BO142" s="18"/>
      <c r="BP142" s="18"/>
      <c r="BQ142" s="18"/>
      <c r="BR142" s="18"/>
      <c r="BS142" s="18"/>
      <c r="BT142" s="34"/>
      <c r="BU142" s="34"/>
      <c r="BV142" s="34"/>
      <c r="BW142" s="34"/>
      <c r="BX142" s="34"/>
    </row>
    <row r="143" spans="1:76" s="6" customFormat="1" ht="27.75" customHeight="1" x14ac:dyDescent="0.25">
      <c r="A143" s="83" t="s">
        <v>187</v>
      </c>
      <c r="B143" s="74" t="s">
        <v>190</v>
      </c>
      <c r="C143" s="47" t="s">
        <v>7</v>
      </c>
      <c r="D143" s="9">
        <f t="shared" si="46"/>
        <v>112771.7</v>
      </c>
      <c r="E143" s="9">
        <f t="shared" ref="E143:J143" si="53">E144+E145+E146+E147</f>
        <v>0</v>
      </c>
      <c r="F143" s="9">
        <f t="shared" si="53"/>
        <v>0</v>
      </c>
      <c r="G143" s="7">
        <f t="shared" si="53"/>
        <v>112771.7</v>
      </c>
      <c r="H143" s="7">
        <f t="shared" si="53"/>
        <v>0</v>
      </c>
      <c r="I143" s="7">
        <f t="shared" si="53"/>
        <v>0</v>
      </c>
      <c r="J143" s="7">
        <f t="shared" si="53"/>
        <v>0</v>
      </c>
      <c r="K143" s="12"/>
      <c r="L143" s="12"/>
      <c r="M143" s="12"/>
      <c r="N143" s="12"/>
      <c r="O143" s="12"/>
      <c r="P143" s="12"/>
      <c r="Q143" s="12"/>
      <c r="R143" s="12"/>
      <c r="S143" s="18"/>
      <c r="T143" s="18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18"/>
      <c r="BH143" s="18"/>
      <c r="BI143" s="18"/>
      <c r="BJ143" s="18"/>
      <c r="BK143" s="18"/>
      <c r="BL143" s="18"/>
      <c r="BM143" s="18"/>
      <c r="BN143" s="18"/>
      <c r="BO143" s="18"/>
      <c r="BP143" s="18"/>
      <c r="BQ143" s="18"/>
      <c r="BR143" s="22"/>
      <c r="BS143" s="22"/>
      <c r="BT143" s="34"/>
      <c r="BU143" s="34"/>
      <c r="BV143" s="34"/>
      <c r="BW143" s="34"/>
      <c r="BX143" s="34"/>
    </row>
    <row r="144" spans="1:76" s="6" customFormat="1" ht="24" customHeight="1" x14ac:dyDescent="0.25">
      <c r="A144" s="83"/>
      <c r="B144" s="75"/>
      <c r="C144" s="47" t="s">
        <v>15</v>
      </c>
      <c r="D144" s="9">
        <f t="shared" si="46"/>
        <v>0</v>
      </c>
      <c r="E144" s="9"/>
      <c r="F144" s="9"/>
      <c r="G144" s="7"/>
      <c r="H144" s="7"/>
      <c r="I144" s="7"/>
      <c r="J144" s="7"/>
      <c r="K144" s="12"/>
      <c r="L144" s="12"/>
      <c r="M144" s="12"/>
      <c r="N144" s="12"/>
      <c r="O144" s="12"/>
      <c r="P144" s="12"/>
      <c r="Q144" s="12"/>
      <c r="R144" s="12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F144" s="18"/>
      <c r="BG144" s="18"/>
      <c r="BH144" s="18"/>
      <c r="BI144" s="18"/>
      <c r="BJ144" s="18"/>
      <c r="BK144" s="18"/>
      <c r="BL144" s="18"/>
      <c r="BM144" s="18"/>
      <c r="BN144" s="18"/>
      <c r="BO144" s="18"/>
      <c r="BP144" s="18"/>
      <c r="BQ144" s="18"/>
      <c r="BR144" s="18"/>
      <c r="BS144" s="18"/>
      <c r="BT144" s="34"/>
      <c r="BU144" s="34"/>
      <c r="BV144" s="34"/>
      <c r="BW144" s="34"/>
      <c r="BX144" s="34"/>
    </row>
    <row r="145" spans="1:76" s="6" customFormat="1" ht="23.25" customHeight="1" x14ac:dyDescent="0.25">
      <c r="A145" s="83"/>
      <c r="B145" s="75"/>
      <c r="C145" s="47" t="s">
        <v>9</v>
      </c>
      <c r="D145" s="9">
        <f t="shared" si="46"/>
        <v>83000</v>
      </c>
      <c r="E145" s="9"/>
      <c r="F145" s="9"/>
      <c r="G145" s="7">
        <v>83000</v>
      </c>
      <c r="H145" s="7"/>
      <c r="I145" s="7"/>
      <c r="J145" s="7"/>
      <c r="K145" s="12"/>
      <c r="L145" s="12"/>
      <c r="M145" s="12"/>
      <c r="N145" s="12"/>
      <c r="O145" s="12"/>
      <c r="P145" s="12"/>
      <c r="Q145" s="12"/>
      <c r="R145" s="12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  <c r="BI145" s="18"/>
      <c r="BJ145" s="18"/>
      <c r="BK145" s="18"/>
      <c r="BL145" s="18"/>
      <c r="BM145" s="18"/>
      <c r="BN145" s="18"/>
      <c r="BO145" s="18"/>
      <c r="BP145" s="18"/>
      <c r="BQ145" s="18"/>
      <c r="BR145" s="18"/>
      <c r="BS145" s="18"/>
      <c r="BT145" s="34"/>
      <c r="BU145" s="34"/>
      <c r="BV145" s="34"/>
      <c r="BW145" s="34"/>
      <c r="BX145" s="34"/>
    </row>
    <row r="146" spans="1:76" s="6" customFormat="1" ht="42" customHeight="1" x14ac:dyDescent="0.25">
      <c r="A146" s="83"/>
      <c r="B146" s="75"/>
      <c r="C146" s="47" t="s">
        <v>10</v>
      </c>
      <c r="D146" s="9">
        <f t="shared" si="46"/>
        <v>29771.7</v>
      </c>
      <c r="E146" s="9"/>
      <c r="F146" s="9"/>
      <c r="G146" s="7">
        <v>29771.7</v>
      </c>
      <c r="H146" s="7"/>
      <c r="I146" s="7"/>
      <c r="J146" s="7"/>
      <c r="K146" s="12"/>
      <c r="L146" s="12"/>
      <c r="M146" s="12"/>
      <c r="N146" s="12"/>
      <c r="O146" s="12"/>
      <c r="P146" s="12"/>
      <c r="Q146" s="12"/>
      <c r="R146" s="12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F146" s="18"/>
      <c r="BG146" s="18"/>
      <c r="BH146" s="18"/>
      <c r="BI146" s="18"/>
      <c r="BJ146" s="18"/>
      <c r="BK146" s="18"/>
      <c r="BL146" s="18"/>
      <c r="BM146" s="18"/>
      <c r="BN146" s="18"/>
      <c r="BO146" s="18"/>
      <c r="BP146" s="18"/>
      <c r="BQ146" s="18"/>
      <c r="BR146" s="18"/>
      <c r="BS146" s="18"/>
      <c r="BT146" s="34"/>
      <c r="BU146" s="34"/>
      <c r="BV146" s="34"/>
      <c r="BW146" s="34"/>
      <c r="BX146" s="34"/>
    </row>
    <row r="147" spans="1:76" s="6" customFormat="1" ht="36.75" customHeight="1" x14ac:dyDescent="0.25">
      <c r="A147" s="83"/>
      <c r="B147" s="76"/>
      <c r="C147" s="47" t="s">
        <v>11</v>
      </c>
      <c r="D147" s="9">
        <f t="shared" si="46"/>
        <v>0</v>
      </c>
      <c r="E147" s="9"/>
      <c r="F147" s="9"/>
      <c r="G147" s="7"/>
      <c r="H147" s="7"/>
      <c r="I147" s="7"/>
      <c r="J147" s="7"/>
      <c r="K147" s="12"/>
      <c r="L147" s="12"/>
      <c r="M147" s="12"/>
      <c r="N147" s="12"/>
      <c r="O147" s="12"/>
      <c r="P147" s="12"/>
      <c r="Q147" s="12"/>
      <c r="R147" s="12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  <c r="BI147" s="18"/>
      <c r="BJ147" s="18"/>
      <c r="BK147" s="18"/>
      <c r="BL147" s="18"/>
      <c r="BM147" s="18"/>
      <c r="BN147" s="18"/>
      <c r="BO147" s="18"/>
      <c r="BP147" s="18"/>
      <c r="BQ147" s="18"/>
      <c r="BR147" s="18"/>
      <c r="BS147" s="18"/>
      <c r="BT147" s="34"/>
      <c r="BU147" s="34"/>
      <c r="BV147" s="34"/>
      <c r="BW147" s="34"/>
      <c r="BX147" s="34"/>
    </row>
    <row r="148" spans="1:76" s="6" customFormat="1" ht="25.5" customHeight="1" x14ac:dyDescent="0.25">
      <c r="A148" s="83" t="s">
        <v>188</v>
      </c>
      <c r="B148" s="74" t="s">
        <v>191</v>
      </c>
      <c r="C148" s="47" t="s">
        <v>7</v>
      </c>
      <c r="D148" s="9">
        <f t="shared" si="46"/>
        <v>145380.5</v>
      </c>
      <c r="E148" s="9">
        <f t="shared" ref="E148:J148" si="54">E149+E150+E151+E152</f>
        <v>0</v>
      </c>
      <c r="F148" s="9">
        <f t="shared" si="54"/>
        <v>0</v>
      </c>
      <c r="G148" s="7">
        <f t="shared" si="54"/>
        <v>145380.5</v>
      </c>
      <c r="H148" s="7">
        <f t="shared" si="54"/>
        <v>0</v>
      </c>
      <c r="I148" s="7">
        <f t="shared" si="54"/>
        <v>0</v>
      </c>
      <c r="J148" s="7">
        <f t="shared" si="54"/>
        <v>0</v>
      </c>
      <c r="K148" s="12"/>
      <c r="L148" s="12"/>
      <c r="M148" s="12"/>
      <c r="N148" s="12"/>
      <c r="O148" s="12"/>
      <c r="P148" s="12"/>
      <c r="Q148" s="12"/>
      <c r="R148" s="12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18"/>
      <c r="BH148" s="18"/>
      <c r="BI148" s="18"/>
      <c r="BJ148" s="18"/>
      <c r="BK148" s="18"/>
      <c r="BL148" s="18"/>
      <c r="BM148" s="18"/>
      <c r="BN148" s="18"/>
      <c r="BO148" s="18"/>
      <c r="BP148" s="18"/>
      <c r="BQ148" s="18"/>
      <c r="BR148" s="18"/>
      <c r="BS148" s="18"/>
      <c r="BT148" s="34"/>
      <c r="BU148" s="34"/>
      <c r="BV148" s="34"/>
      <c r="BW148" s="34"/>
      <c r="BX148" s="34"/>
    </row>
    <row r="149" spans="1:76" s="6" customFormat="1" ht="29.25" customHeight="1" x14ac:dyDescent="0.25">
      <c r="A149" s="83"/>
      <c r="B149" s="75"/>
      <c r="C149" s="47" t="s">
        <v>15</v>
      </c>
      <c r="D149" s="9">
        <f t="shared" si="46"/>
        <v>0</v>
      </c>
      <c r="E149" s="9"/>
      <c r="F149" s="9"/>
      <c r="G149" s="7"/>
      <c r="H149" s="7"/>
      <c r="I149" s="7"/>
      <c r="J149" s="7"/>
      <c r="K149" s="12"/>
      <c r="L149" s="12"/>
      <c r="M149" s="12"/>
      <c r="N149" s="12"/>
      <c r="O149" s="12"/>
      <c r="P149" s="12"/>
      <c r="Q149" s="12"/>
      <c r="R149" s="12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  <c r="BF149" s="18"/>
      <c r="BG149" s="18"/>
      <c r="BH149" s="18"/>
      <c r="BI149" s="18"/>
      <c r="BJ149" s="18"/>
      <c r="BK149" s="18"/>
      <c r="BL149" s="18"/>
      <c r="BM149" s="18"/>
      <c r="BN149" s="18"/>
      <c r="BO149" s="18"/>
      <c r="BP149" s="18"/>
      <c r="BQ149" s="18"/>
      <c r="BR149" s="18"/>
      <c r="BS149" s="18"/>
      <c r="BT149" s="34"/>
      <c r="BU149" s="34"/>
      <c r="BV149" s="34"/>
      <c r="BW149" s="34"/>
      <c r="BX149" s="34"/>
    </row>
    <row r="150" spans="1:76" s="6" customFormat="1" ht="29.25" customHeight="1" x14ac:dyDescent="0.25">
      <c r="A150" s="83"/>
      <c r="B150" s="75"/>
      <c r="C150" s="47" t="s">
        <v>9</v>
      </c>
      <c r="D150" s="9">
        <f t="shared" si="46"/>
        <v>107000</v>
      </c>
      <c r="E150" s="9"/>
      <c r="F150" s="9"/>
      <c r="G150" s="7">
        <v>107000</v>
      </c>
      <c r="H150" s="7"/>
      <c r="I150" s="7"/>
      <c r="J150" s="7"/>
      <c r="K150" s="12"/>
      <c r="L150" s="12"/>
      <c r="M150" s="12"/>
      <c r="N150" s="12"/>
      <c r="O150" s="12"/>
      <c r="P150" s="12"/>
      <c r="Q150" s="12"/>
      <c r="R150" s="12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8"/>
      <c r="BH150" s="18"/>
      <c r="BI150" s="18"/>
      <c r="BJ150" s="18"/>
      <c r="BK150" s="18"/>
      <c r="BL150" s="18"/>
      <c r="BM150" s="18"/>
      <c r="BN150" s="18"/>
      <c r="BO150" s="18"/>
      <c r="BP150" s="18"/>
      <c r="BQ150" s="18"/>
      <c r="BR150" s="18"/>
      <c r="BS150" s="18"/>
      <c r="BT150" s="34"/>
      <c r="BU150" s="34"/>
      <c r="BV150" s="34"/>
      <c r="BW150" s="34"/>
      <c r="BX150" s="34"/>
    </row>
    <row r="151" spans="1:76" s="6" customFormat="1" ht="39.75" customHeight="1" x14ac:dyDescent="0.25">
      <c r="A151" s="83"/>
      <c r="B151" s="75"/>
      <c r="C151" s="47" t="s">
        <v>10</v>
      </c>
      <c r="D151" s="9">
        <f t="shared" si="46"/>
        <v>38380.5</v>
      </c>
      <c r="E151" s="9"/>
      <c r="F151" s="9"/>
      <c r="G151" s="7">
        <v>38380.5</v>
      </c>
      <c r="H151" s="7"/>
      <c r="I151" s="7"/>
      <c r="J151" s="7"/>
      <c r="K151" s="12"/>
      <c r="L151" s="12"/>
      <c r="M151" s="12"/>
      <c r="N151" s="12"/>
      <c r="O151" s="12"/>
      <c r="P151" s="12"/>
      <c r="Q151" s="12"/>
      <c r="R151" s="12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F151" s="18"/>
      <c r="BG151" s="18"/>
      <c r="BH151" s="18"/>
      <c r="BI151" s="18"/>
      <c r="BJ151" s="18"/>
      <c r="BK151" s="18"/>
      <c r="BL151" s="18"/>
      <c r="BM151" s="18"/>
      <c r="BN151" s="18"/>
      <c r="BO151" s="18"/>
      <c r="BP151" s="18"/>
      <c r="BQ151" s="18"/>
      <c r="BR151" s="18"/>
      <c r="BS151" s="18"/>
      <c r="BT151" s="34"/>
      <c r="BU151" s="34"/>
      <c r="BV151" s="34"/>
      <c r="BW151" s="34"/>
      <c r="BX151" s="34"/>
    </row>
    <row r="152" spans="1:76" s="6" customFormat="1" ht="30" x14ac:dyDescent="0.25">
      <c r="A152" s="83"/>
      <c r="B152" s="76"/>
      <c r="C152" s="47" t="s">
        <v>11</v>
      </c>
      <c r="D152" s="9">
        <f t="shared" si="46"/>
        <v>0</v>
      </c>
      <c r="E152" s="9"/>
      <c r="F152" s="9"/>
      <c r="G152" s="7"/>
      <c r="H152" s="7"/>
      <c r="I152" s="7"/>
      <c r="J152" s="7"/>
      <c r="K152" s="12"/>
      <c r="L152" s="12"/>
      <c r="M152" s="12"/>
      <c r="N152" s="12"/>
      <c r="O152" s="12"/>
      <c r="P152" s="12"/>
      <c r="Q152" s="12"/>
      <c r="R152" s="12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F152" s="18"/>
      <c r="BG152" s="18"/>
      <c r="BH152" s="18"/>
      <c r="BI152" s="18"/>
      <c r="BJ152" s="18"/>
      <c r="BK152" s="18"/>
      <c r="BL152" s="18"/>
      <c r="BM152" s="18"/>
      <c r="BN152" s="18"/>
      <c r="BO152" s="18"/>
      <c r="BP152" s="18"/>
      <c r="BQ152" s="18"/>
      <c r="BR152" s="18"/>
      <c r="BS152" s="18"/>
      <c r="BT152" s="34"/>
      <c r="BU152" s="34"/>
      <c r="BV152" s="34"/>
      <c r="BW152" s="34"/>
      <c r="BX152" s="34"/>
    </row>
    <row r="153" spans="1:76" s="6" customFormat="1" ht="25.5" customHeight="1" x14ac:dyDescent="0.25">
      <c r="A153" s="83" t="s">
        <v>189</v>
      </c>
      <c r="B153" s="74" t="s">
        <v>192</v>
      </c>
      <c r="C153" s="47" t="s">
        <v>7</v>
      </c>
      <c r="D153" s="9">
        <f t="shared" si="46"/>
        <v>85000</v>
      </c>
      <c r="E153" s="9">
        <f t="shared" ref="E153:J153" si="55">E154+E155+E156+E157</f>
        <v>0</v>
      </c>
      <c r="F153" s="9">
        <f t="shared" si="55"/>
        <v>0</v>
      </c>
      <c r="G153" s="7">
        <f t="shared" si="55"/>
        <v>85000</v>
      </c>
      <c r="H153" s="7">
        <f t="shared" si="55"/>
        <v>0</v>
      </c>
      <c r="I153" s="7">
        <f t="shared" si="55"/>
        <v>0</v>
      </c>
      <c r="J153" s="7">
        <f t="shared" si="55"/>
        <v>0</v>
      </c>
      <c r="K153" s="12"/>
      <c r="L153" s="12"/>
      <c r="M153" s="12"/>
      <c r="N153" s="12"/>
      <c r="O153" s="12"/>
      <c r="P153" s="12"/>
      <c r="Q153" s="12"/>
      <c r="R153" s="12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  <c r="BF153" s="18"/>
      <c r="BG153" s="18"/>
      <c r="BH153" s="18"/>
      <c r="BI153" s="18"/>
      <c r="BJ153" s="18"/>
      <c r="BK153" s="18"/>
      <c r="BL153" s="18"/>
      <c r="BM153" s="18"/>
      <c r="BN153" s="18"/>
      <c r="BO153" s="18"/>
      <c r="BP153" s="18"/>
      <c r="BQ153" s="18"/>
      <c r="BR153" s="18"/>
      <c r="BS153" s="18"/>
      <c r="BT153" s="34"/>
      <c r="BU153" s="34"/>
      <c r="BV153" s="34"/>
      <c r="BW153" s="34"/>
      <c r="BX153" s="34"/>
    </row>
    <row r="154" spans="1:76" s="6" customFormat="1" ht="33" customHeight="1" x14ac:dyDescent="0.25">
      <c r="A154" s="83"/>
      <c r="B154" s="75"/>
      <c r="C154" s="47" t="s">
        <v>15</v>
      </c>
      <c r="D154" s="9">
        <f t="shared" si="46"/>
        <v>0</v>
      </c>
      <c r="E154" s="9"/>
      <c r="F154" s="9"/>
      <c r="G154" s="7"/>
      <c r="H154" s="7"/>
      <c r="I154" s="7"/>
      <c r="J154" s="7"/>
      <c r="K154" s="12"/>
      <c r="L154" s="12"/>
      <c r="M154" s="12"/>
      <c r="N154" s="12"/>
      <c r="O154" s="12"/>
      <c r="P154" s="12"/>
      <c r="Q154" s="12"/>
      <c r="R154" s="12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8"/>
      <c r="BH154" s="18"/>
      <c r="BI154" s="18"/>
      <c r="BJ154" s="18"/>
      <c r="BK154" s="18"/>
      <c r="BL154" s="18"/>
      <c r="BM154" s="18"/>
      <c r="BN154" s="18"/>
      <c r="BO154" s="18"/>
      <c r="BP154" s="18"/>
      <c r="BQ154" s="18"/>
      <c r="BR154" s="18"/>
      <c r="BS154" s="18"/>
      <c r="BT154" s="34"/>
      <c r="BU154" s="34"/>
      <c r="BV154" s="34"/>
      <c r="BW154" s="34"/>
      <c r="BX154" s="34"/>
    </row>
    <row r="155" spans="1:76" s="6" customFormat="1" ht="30" customHeight="1" x14ac:dyDescent="0.25">
      <c r="A155" s="83"/>
      <c r="B155" s="75"/>
      <c r="C155" s="47" t="s">
        <v>9</v>
      </c>
      <c r="D155" s="9">
        <f t="shared" si="46"/>
        <v>62560</v>
      </c>
      <c r="E155" s="9"/>
      <c r="F155" s="9"/>
      <c r="G155" s="7">
        <v>62560</v>
      </c>
      <c r="H155" s="7"/>
      <c r="I155" s="7"/>
      <c r="J155" s="7"/>
      <c r="K155" s="12"/>
      <c r="L155" s="12"/>
      <c r="M155" s="12"/>
      <c r="N155" s="12"/>
      <c r="O155" s="12"/>
      <c r="P155" s="12"/>
      <c r="Q155" s="12"/>
      <c r="R155" s="12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  <c r="BG155" s="18"/>
      <c r="BH155" s="18"/>
      <c r="BI155" s="18"/>
      <c r="BJ155" s="18"/>
      <c r="BK155" s="18"/>
      <c r="BL155" s="18"/>
      <c r="BM155" s="18"/>
      <c r="BN155" s="18"/>
      <c r="BO155" s="18"/>
      <c r="BP155" s="18"/>
      <c r="BQ155" s="18"/>
      <c r="BR155" s="18"/>
      <c r="BS155" s="18"/>
      <c r="BT155" s="34"/>
      <c r="BU155" s="34"/>
      <c r="BV155" s="34"/>
      <c r="BW155" s="34"/>
      <c r="BX155" s="34"/>
    </row>
    <row r="156" spans="1:76" s="6" customFormat="1" ht="36" customHeight="1" x14ac:dyDescent="0.25">
      <c r="A156" s="83"/>
      <c r="B156" s="75"/>
      <c r="C156" s="47" t="s">
        <v>10</v>
      </c>
      <c r="D156" s="9">
        <f t="shared" si="46"/>
        <v>22440</v>
      </c>
      <c r="E156" s="9"/>
      <c r="F156" s="9"/>
      <c r="G156" s="7">
        <v>22440</v>
      </c>
      <c r="H156" s="7"/>
      <c r="I156" s="7"/>
      <c r="J156" s="7"/>
      <c r="K156" s="12"/>
      <c r="L156" s="12"/>
      <c r="M156" s="12"/>
      <c r="N156" s="12"/>
      <c r="O156" s="12"/>
      <c r="P156" s="12"/>
      <c r="Q156" s="12"/>
      <c r="R156" s="12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18"/>
      <c r="BE156" s="18"/>
      <c r="BF156" s="18"/>
      <c r="BG156" s="18"/>
      <c r="BH156" s="18"/>
      <c r="BI156" s="18"/>
      <c r="BJ156" s="18"/>
      <c r="BK156" s="18"/>
      <c r="BL156" s="18"/>
      <c r="BM156" s="18"/>
      <c r="BN156" s="18"/>
      <c r="BO156" s="18"/>
      <c r="BP156" s="18"/>
      <c r="BQ156" s="18"/>
      <c r="BR156" s="18"/>
      <c r="BS156" s="18"/>
      <c r="BT156" s="34"/>
      <c r="BU156" s="34"/>
      <c r="BV156" s="34"/>
      <c r="BW156" s="34"/>
      <c r="BX156" s="34"/>
    </row>
    <row r="157" spans="1:76" s="6" customFormat="1" ht="30" x14ac:dyDescent="0.25">
      <c r="A157" s="83"/>
      <c r="B157" s="76"/>
      <c r="C157" s="47" t="s">
        <v>11</v>
      </c>
      <c r="D157" s="9">
        <f t="shared" si="46"/>
        <v>0</v>
      </c>
      <c r="E157" s="9"/>
      <c r="F157" s="9"/>
      <c r="G157" s="7"/>
      <c r="H157" s="7"/>
      <c r="I157" s="7"/>
      <c r="J157" s="7"/>
      <c r="K157" s="12"/>
      <c r="L157" s="12"/>
      <c r="M157" s="12"/>
      <c r="N157" s="12"/>
      <c r="O157" s="12"/>
      <c r="P157" s="12"/>
      <c r="Q157" s="12"/>
      <c r="R157" s="12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18"/>
      <c r="BE157" s="18"/>
      <c r="BF157" s="18"/>
      <c r="BG157" s="18"/>
      <c r="BH157" s="18"/>
      <c r="BI157" s="18"/>
      <c r="BJ157" s="18"/>
      <c r="BK157" s="18"/>
      <c r="BL157" s="18"/>
      <c r="BM157" s="18"/>
      <c r="BN157" s="18"/>
      <c r="BO157" s="18"/>
      <c r="BP157" s="18"/>
      <c r="BQ157" s="18"/>
      <c r="BR157" s="18"/>
      <c r="BS157" s="18"/>
      <c r="BT157" s="34"/>
      <c r="BU157" s="34"/>
      <c r="BV157" s="34"/>
      <c r="BW157" s="34"/>
      <c r="BX157" s="34"/>
    </row>
    <row r="158" spans="1:76" s="6" customFormat="1" ht="24.75" customHeight="1" x14ac:dyDescent="0.25">
      <c r="A158" s="74" t="s">
        <v>202</v>
      </c>
      <c r="B158" s="74" t="s">
        <v>203</v>
      </c>
      <c r="C158" s="57" t="s">
        <v>7</v>
      </c>
      <c r="D158" s="9">
        <f t="shared" si="46"/>
        <v>152500</v>
      </c>
      <c r="E158" s="9">
        <f t="shared" ref="E158:J158" si="56">E159+E160+E161+E162</f>
        <v>0</v>
      </c>
      <c r="F158" s="9">
        <f t="shared" si="56"/>
        <v>0</v>
      </c>
      <c r="G158" s="9">
        <f t="shared" si="56"/>
        <v>152500</v>
      </c>
      <c r="H158" s="9">
        <f t="shared" si="56"/>
        <v>0</v>
      </c>
      <c r="I158" s="9">
        <f t="shared" si="56"/>
        <v>0</v>
      </c>
      <c r="J158" s="9">
        <f t="shared" si="56"/>
        <v>0</v>
      </c>
      <c r="K158" s="12"/>
      <c r="L158" s="12"/>
      <c r="M158" s="12"/>
      <c r="N158" s="12"/>
      <c r="O158" s="12"/>
      <c r="P158" s="12"/>
      <c r="Q158" s="12"/>
      <c r="R158" s="12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18"/>
      <c r="BE158" s="18"/>
      <c r="BF158" s="18"/>
      <c r="BG158" s="18"/>
      <c r="BH158" s="18"/>
      <c r="BI158" s="18"/>
      <c r="BJ158" s="18"/>
      <c r="BK158" s="18"/>
      <c r="BL158" s="18"/>
      <c r="BM158" s="18"/>
      <c r="BN158" s="18"/>
      <c r="BO158" s="18"/>
      <c r="BP158" s="18"/>
      <c r="BQ158" s="18"/>
      <c r="BR158" s="18"/>
      <c r="BS158" s="18"/>
      <c r="BT158" s="34"/>
      <c r="BU158" s="34"/>
      <c r="BV158" s="34"/>
      <c r="BW158" s="34"/>
      <c r="BX158" s="34"/>
    </row>
    <row r="159" spans="1:76" s="6" customFormat="1" ht="25.5" customHeight="1" x14ac:dyDescent="0.25">
      <c r="A159" s="75"/>
      <c r="B159" s="75"/>
      <c r="C159" s="57" t="s">
        <v>15</v>
      </c>
      <c r="D159" s="9">
        <f t="shared" si="46"/>
        <v>0</v>
      </c>
      <c r="E159" s="9"/>
      <c r="F159" s="9"/>
      <c r="G159" s="7"/>
      <c r="H159" s="7"/>
      <c r="I159" s="7"/>
      <c r="J159" s="7"/>
      <c r="K159" s="12"/>
      <c r="L159" s="12"/>
      <c r="M159" s="12"/>
      <c r="N159" s="12"/>
      <c r="O159" s="12"/>
      <c r="P159" s="12"/>
      <c r="Q159" s="12"/>
      <c r="R159" s="12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  <c r="BA159" s="18"/>
      <c r="BB159" s="18"/>
      <c r="BC159" s="18"/>
      <c r="BD159" s="18"/>
      <c r="BE159" s="18"/>
      <c r="BF159" s="18"/>
      <c r="BG159" s="18"/>
      <c r="BH159" s="18"/>
      <c r="BI159" s="18"/>
      <c r="BJ159" s="18"/>
      <c r="BK159" s="18"/>
      <c r="BL159" s="18"/>
      <c r="BM159" s="18"/>
      <c r="BN159" s="18"/>
      <c r="BO159" s="18"/>
      <c r="BP159" s="18"/>
      <c r="BQ159" s="18"/>
      <c r="BR159" s="18"/>
      <c r="BS159" s="18"/>
      <c r="BT159" s="34"/>
      <c r="BU159" s="34"/>
      <c r="BV159" s="34"/>
      <c r="BW159" s="34"/>
      <c r="BX159" s="34"/>
    </row>
    <row r="160" spans="1:76" s="6" customFormat="1" ht="22.5" customHeight="1" x14ac:dyDescent="0.25">
      <c r="A160" s="75"/>
      <c r="B160" s="75"/>
      <c r="C160" s="57" t="s">
        <v>9</v>
      </c>
      <c r="D160" s="9">
        <f t="shared" si="46"/>
        <v>112240</v>
      </c>
      <c r="E160" s="9"/>
      <c r="F160" s="9"/>
      <c r="G160" s="7">
        <v>112240</v>
      </c>
      <c r="H160" s="7"/>
      <c r="I160" s="7"/>
      <c r="J160" s="7"/>
      <c r="K160" s="12"/>
      <c r="L160" s="12"/>
      <c r="M160" s="12"/>
      <c r="N160" s="12"/>
      <c r="O160" s="12"/>
      <c r="P160" s="12"/>
      <c r="Q160" s="12"/>
      <c r="R160" s="12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8"/>
      <c r="BB160" s="18"/>
      <c r="BC160" s="18"/>
      <c r="BD160" s="18"/>
      <c r="BE160" s="18"/>
      <c r="BF160" s="18"/>
      <c r="BG160" s="18"/>
      <c r="BH160" s="18"/>
      <c r="BI160" s="18"/>
      <c r="BJ160" s="18"/>
      <c r="BK160" s="18"/>
      <c r="BL160" s="18"/>
      <c r="BM160" s="18"/>
      <c r="BN160" s="18"/>
      <c r="BO160" s="18"/>
      <c r="BP160" s="18"/>
      <c r="BQ160" s="18"/>
      <c r="BR160" s="18"/>
      <c r="BS160" s="18"/>
      <c r="BT160" s="34"/>
      <c r="BU160" s="34"/>
      <c r="BV160" s="34"/>
      <c r="BW160" s="34"/>
      <c r="BX160" s="34"/>
    </row>
    <row r="161" spans="1:76" s="6" customFormat="1" ht="30" x14ac:dyDescent="0.25">
      <c r="A161" s="75"/>
      <c r="B161" s="75"/>
      <c r="C161" s="57" t="s">
        <v>10</v>
      </c>
      <c r="D161" s="9">
        <f t="shared" si="46"/>
        <v>40260</v>
      </c>
      <c r="E161" s="9"/>
      <c r="F161" s="9"/>
      <c r="G161" s="7">
        <v>40260</v>
      </c>
      <c r="H161" s="7"/>
      <c r="I161" s="7"/>
      <c r="J161" s="7"/>
      <c r="K161" s="12"/>
      <c r="L161" s="12"/>
      <c r="M161" s="12"/>
      <c r="N161" s="12"/>
      <c r="O161" s="12"/>
      <c r="P161" s="12"/>
      <c r="Q161" s="12"/>
      <c r="R161" s="12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  <c r="AV161" s="18"/>
      <c r="AW161" s="18"/>
      <c r="AX161" s="18"/>
      <c r="AY161" s="18"/>
      <c r="AZ161" s="18"/>
      <c r="BA161" s="18"/>
      <c r="BB161" s="18"/>
      <c r="BC161" s="18"/>
      <c r="BD161" s="18"/>
      <c r="BE161" s="18"/>
      <c r="BF161" s="18"/>
      <c r="BG161" s="18"/>
      <c r="BH161" s="18"/>
      <c r="BI161" s="18"/>
      <c r="BJ161" s="18"/>
      <c r="BK161" s="18"/>
      <c r="BL161" s="18"/>
      <c r="BM161" s="18"/>
      <c r="BN161" s="18"/>
      <c r="BO161" s="18"/>
      <c r="BP161" s="18"/>
      <c r="BQ161" s="18"/>
      <c r="BR161" s="18"/>
      <c r="BS161" s="18"/>
      <c r="BT161" s="34"/>
      <c r="BU161" s="34"/>
      <c r="BV161" s="34"/>
      <c r="BW161" s="34"/>
      <c r="BX161" s="34"/>
    </row>
    <row r="162" spans="1:76" s="6" customFormat="1" ht="30" x14ac:dyDescent="0.25">
      <c r="A162" s="76"/>
      <c r="B162" s="76"/>
      <c r="C162" s="57" t="s">
        <v>11</v>
      </c>
      <c r="D162" s="9">
        <f t="shared" si="46"/>
        <v>0</v>
      </c>
      <c r="E162" s="9"/>
      <c r="F162" s="9"/>
      <c r="G162" s="7"/>
      <c r="H162" s="7"/>
      <c r="I162" s="7"/>
      <c r="J162" s="7"/>
      <c r="K162" s="12"/>
      <c r="L162" s="12"/>
      <c r="M162" s="12"/>
      <c r="N162" s="12"/>
      <c r="O162" s="12"/>
      <c r="P162" s="12"/>
      <c r="Q162" s="12"/>
      <c r="R162" s="12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  <c r="AV162" s="18"/>
      <c r="AW162" s="18"/>
      <c r="AX162" s="18"/>
      <c r="AY162" s="18"/>
      <c r="AZ162" s="18"/>
      <c r="BA162" s="18"/>
      <c r="BB162" s="18"/>
      <c r="BC162" s="18"/>
      <c r="BD162" s="18"/>
      <c r="BE162" s="18"/>
      <c r="BF162" s="18"/>
      <c r="BG162" s="18"/>
      <c r="BH162" s="18"/>
      <c r="BI162" s="18"/>
      <c r="BJ162" s="18"/>
      <c r="BK162" s="18"/>
      <c r="BL162" s="18"/>
      <c r="BM162" s="18"/>
      <c r="BN162" s="18"/>
      <c r="BO162" s="18"/>
      <c r="BP162" s="18"/>
      <c r="BQ162" s="18"/>
      <c r="BR162" s="18"/>
      <c r="BS162" s="18"/>
      <c r="BT162" s="34"/>
      <c r="BU162" s="34"/>
      <c r="BV162" s="34"/>
      <c r="BW162" s="34"/>
      <c r="BX162" s="34"/>
    </row>
    <row r="163" spans="1:76" s="6" customFormat="1" ht="34.5" customHeight="1" x14ac:dyDescent="0.25">
      <c r="A163" s="83" t="s">
        <v>33</v>
      </c>
      <c r="B163" s="94" t="s">
        <v>34</v>
      </c>
      <c r="C163" s="57" t="s">
        <v>7</v>
      </c>
      <c r="D163" s="9">
        <f t="shared" ref="D163:D226" si="57">SUM(E163:J163)</f>
        <v>331416</v>
      </c>
      <c r="E163" s="9">
        <f t="shared" ref="E163:J163" si="58">E164+E165+E166+E167</f>
        <v>55236</v>
      </c>
      <c r="F163" s="9">
        <f t="shared" si="58"/>
        <v>55236</v>
      </c>
      <c r="G163" s="7">
        <f t="shared" si="58"/>
        <v>55236</v>
      </c>
      <c r="H163" s="7">
        <f t="shared" si="58"/>
        <v>55236</v>
      </c>
      <c r="I163" s="7">
        <f t="shared" si="58"/>
        <v>55236</v>
      </c>
      <c r="J163" s="7">
        <f t="shared" si="58"/>
        <v>55236</v>
      </c>
      <c r="K163" s="12"/>
      <c r="L163" s="12"/>
      <c r="M163" s="12"/>
      <c r="N163" s="12"/>
      <c r="O163" s="12"/>
      <c r="P163" s="12"/>
      <c r="Q163" s="12"/>
      <c r="R163" s="1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18"/>
      <c r="BQ163" s="18"/>
      <c r="BR163" s="18"/>
      <c r="BS163" s="18"/>
      <c r="BT163" s="34"/>
      <c r="BU163" s="34"/>
      <c r="BV163" s="34"/>
      <c r="BW163" s="34"/>
      <c r="BX163" s="34"/>
    </row>
    <row r="164" spans="1:76" s="6" customFormat="1" ht="33" customHeight="1" x14ac:dyDescent="0.25">
      <c r="A164" s="83"/>
      <c r="B164" s="94"/>
      <c r="C164" s="57" t="s">
        <v>15</v>
      </c>
      <c r="D164" s="9">
        <f t="shared" si="57"/>
        <v>0</v>
      </c>
      <c r="E164" s="9">
        <f>E169</f>
        <v>0</v>
      </c>
      <c r="F164" s="9">
        <f t="shared" ref="F164:J164" si="59">F169</f>
        <v>0</v>
      </c>
      <c r="G164" s="7">
        <f t="shared" si="59"/>
        <v>0</v>
      </c>
      <c r="H164" s="7">
        <f t="shared" si="59"/>
        <v>0</v>
      </c>
      <c r="I164" s="7">
        <f t="shared" si="59"/>
        <v>0</v>
      </c>
      <c r="J164" s="7">
        <f t="shared" si="59"/>
        <v>0</v>
      </c>
      <c r="K164" s="12"/>
      <c r="L164" s="12"/>
      <c r="M164" s="12"/>
      <c r="N164" s="12"/>
      <c r="O164" s="12"/>
      <c r="P164" s="12"/>
      <c r="Q164" s="12"/>
      <c r="R164" s="1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18"/>
      <c r="BQ164" s="18"/>
      <c r="BR164" s="18"/>
      <c r="BS164" s="18"/>
      <c r="BT164" s="34"/>
      <c r="BU164" s="34"/>
      <c r="BV164" s="34"/>
      <c r="BW164" s="34"/>
      <c r="BX164" s="34"/>
    </row>
    <row r="165" spans="1:76" s="6" customFormat="1" ht="33.75" customHeight="1" x14ac:dyDescent="0.25">
      <c r="A165" s="83"/>
      <c r="B165" s="94"/>
      <c r="C165" s="57" t="s">
        <v>9</v>
      </c>
      <c r="D165" s="9">
        <f t="shared" si="57"/>
        <v>138000</v>
      </c>
      <c r="E165" s="9">
        <f t="shared" ref="E165:E167" si="60">E170</f>
        <v>23000</v>
      </c>
      <c r="F165" s="9">
        <f t="shared" ref="F165:J167" si="61">F170</f>
        <v>23000</v>
      </c>
      <c r="G165" s="7">
        <f t="shared" si="61"/>
        <v>23000</v>
      </c>
      <c r="H165" s="7">
        <f t="shared" si="61"/>
        <v>23000</v>
      </c>
      <c r="I165" s="7">
        <f t="shared" si="61"/>
        <v>23000</v>
      </c>
      <c r="J165" s="7">
        <f t="shared" si="61"/>
        <v>23000</v>
      </c>
      <c r="K165" s="12"/>
      <c r="L165" s="12"/>
      <c r="M165" s="12"/>
      <c r="N165" s="12"/>
      <c r="O165" s="12"/>
      <c r="P165" s="12"/>
      <c r="Q165" s="12"/>
      <c r="R165" s="1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  <c r="AM165" s="22"/>
      <c r="AN165" s="22"/>
      <c r="AO165" s="22"/>
      <c r="AP165" s="22"/>
      <c r="AQ165" s="22"/>
      <c r="AR165" s="22"/>
      <c r="AS165" s="22"/>
      <c r="AT165" s="22"/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18"/>
      <c r="BQ165" s="18"/>
      <c r="BR165" s="18"/>
      <c r="BS165" s="18"/>
      <c r="BT165" s="34"/>
      <c r="BU165" s="34"/>
      <c r="BV165" s="34"/>
      <c r="BW165" s="34"/>
      <c r="BX165" s="34"/>
    </row>
    <row r="166" spans="1:76" s="6" customFormat="1" ht="40.5" customHeight="1" x14ac:dyDescent="0.25">
      <c r="A166" s="83"/>
      <c r="B166" s="94"/>
      <c r="C166" s="57" t="s">
        <v>10</v>
      </c>
      <c r="D166" s="9">
        <f t="shared" si="57"/>
        <v>133092</v>
      </c>
      <c r="E166" s="9">
        <f t="shared" si="60"/>
        <v>22182</v>
      </c>
      <c r="F166" s="9">
        <f t="shared" si="61"/>
        <v>22182</v>
      </c>
      <c r="G166" s="7">
        <f t="shared" si="61"/>
        <v>22182</v>
      </c>
      <c r="H166" s="7">
        <f t="shared" si="61"/>
        <v>22182</v>
      </c>
      <c r="I166" s="7">
        <f t="shared" si="61"/>
        <v>22182</v>
      </c>
      <c r="J166" s="7">
        <f t="shared" si="61"/>
        <v>22182</v>
      </c>
      <c r="K166" s="12"/>
      <c r="L166" s="12"/>
      <c r="M166" s="12"/>
      <c r="N166" s="12"/>
      <c r="O166" s="12"/>
      <c r="P166" s="12"/>
      <c r="Q166" s="12"/>
      <c r="R166" s="1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2"/>
      <c r="AR166" s="22"/>
      <c r="AS166" s="22"/>
      <c r="AT166" s="22"/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18"/>
      <c r="BQ166" s="18"/>
      <c r="BR166" s="18"/>
      <c r="BS166" s="18"/>
      <c r="BT166" s="34"/>
      <c r="BU166" s="34"/>
      <c r="BV166" s="34"/>
      <c r="BW166" s="34"/>
      <c r="BX166" s="34"/>
    </row>
    <row r="167" spans="1:76" s="6" customFormat="1" ht="30" x14ac:dyDescent="0.25">
      <c r="A167" s="83"/>
      <c r="B167" s="94"/>
      <c r="C167" s="57" t="s">
        <v>11</v>
      </c>
      <c r="D167" s="9">
        <f t="shared" si="57"/>
        <v>60324</v>
      </c>
      <c r="E167" s="9">
        <f t="shared" si="60"/>
        <v>10054</v>
      </c>
      <c r="F167" s="9">
        <f t="shared" si="61"/>
        <v>10054</v>
      </c>
      <c r="G167" s="7">
        <f t="shared" si="61"/>
        <v>10054</v>
      </c>
      <c r="H167" s="7">
        <f t="shared" si="61"/>
        <v>10054</v>
      </c>
      <c r="I167" s="7">
        <f t="shared" si="61"/>
        <v>10054</v>
      </c>
      <c r="J167" s="7">
        <f t="shared" si="61"/>
        <v>10054</v>
      </c>
      <c r="K167" s="12"/>
      <c r="L167" s="12"/>
      <c r="M167" s="12"/>
      <c r="N167" s="12"/>
      <c r="O167" s="12"/>
      <c r="P167" s="12"/>
      <c r="Q167" s="12"/>
      <c r="R167" s="1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  <c r="AM167" s="22"/>
      <c r="AN167" s="22"/>
      <c r="AO167" s="22"/>
      <c r="AP167" s="22"/>
      <c r="AQ167" s="22"/>
      <c r="AR167" s="22"/>
      <c r="AS167" s="22"/>
      <c r="AT167" s="22"/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22"/>
      <c r="BK167" s="22"/>
      <c r="BL167" s="22"/>
      <c r="BM167" s="22"/>
      <c r="BN167" s="22"/>
      <c r="BO167" s="22"/>
      <c r="BP167" s="18"/>
      <c r="BQ167" s="18"/>
      <c r="BR167" s="18"/>
      <c r="BS167" s="18"/>
      <c r="BT167" s="34"/>
      <c r="BU167" s="34"/>
      <c r="BV167" s="34"/>
      <c r="BW167" s="34"/>
      <c r="BX167" s="34"/>
    </row>
    <row r="168" spans="1:76" s="6" customFormat="1" ht="21" customHeight="1" x14ac:dyDescent="0.25">
      <c r="A168" s="74" t="s">
        <v>35</v>
      </c>
      <c r="B168" s="77" t="s">
        <v>36</v>
      </c>
      <c r="C168" s="57" t="s">
        <v>7</v>
      </c>
      <c r="D168" s="9">
        <f t="shared" si="57"/>
        <v>331416</v>
      </c>
      <c r="E168" s="9">
        <f t="shared" ref="E168:J168" si="62">E169+E170+E171+E172</f>
        <v>55236</v>
      </c>
      <c r="F168" s="9">
        <f t="shared" si="62"/>
        <v>55236</v>
      </c>
      <c r="G168" s="7">
        <f t="shared" si="62"/>
        <v>55236</v>
      </c>
      <c r="H168" s="7">
        <f t="shared" si="62"/>
        <v>55236</v>
      </c>
      <c r="I168" s="7">
        <f t="shared" si="62"/>
        <v>55236</v>
      </c>
      <c r="J168" s="7">
        <f t="shared" si="62"/>
        <v>55236</v>
      </c>
      <c r="K168" s="12"/>
      <c r="L168" s="12"/>
      <c r="M168" s="12"/>
      <c r="N168" s="12"/>
      <c r="O168" s="12"/>
      <c r="P168" s="12"/>
      <c r="Q168" s="12"/>
      <c r="R168" s="12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  <c r="BA168" s="18"/>
      <c r="BB168" s="18"/>
      <c r="BC168" s="18"/>
      <c r="BD168" s="18"/>
      <c r="BE168" s="18"/>
      <c r="BF168" s="18"/>
      <c r="BG168" s="18"/>
      <c r="BH168" s="18"/>
      <c r="BI168" s="18"/>
      <c r="BJ168" s="18"/>
      <c r="BK168" s="18"/>
      <c r="BL168" s="18"/>
      <c r="BM168" s="18"/>
      <c r="BN168" s="18"/>
      <c r="BO168" s="18"/>
      <c r="BP168" s="18"/>
      <c r="BQ168" s="18"/>
      <c r="BR168" s="18"/>
      <c r="BS168" s="18"/>
      <c r="BT168" s="34"/>
      <c r="BU168" s="34"/>
      <c r="BV168" s="34"/>
      <c r="BW168" s="34"/>
      <c r="BX168" s="34"/>
    </row>
    <row r="169" spans="1:76" s="6" customFormat="1" ht="24" customHeight="1" x14ac:dyDescent="0.25">
      <c r="A169" s="75"/>
      <c r="B169" s="78"/>
      <c r="C169" s="57" t="s">
        <v>15</v>
      </c>
      <c r="D169" s="9">
        <f t="shared" si="57"/>
        <v>0</v>
      </c>
      <c r="E169" s="9">
        <v>0</v>
      </c>
      <c r="F169" s="9">
        <v>0</v>
      </c>
      <c r="G169" s="7">
        <v>0</v>
      </c>
      <c r="H169" s="7">
        <v>0</v>
      </c>
      <c r="I169" s="7">
        <v>0</v>
      </c>
      <c r="J169" s="7">
        <v>0</v>
      </c>
      <c r="K169" s="12"/>
      <c r="L169" s="12"/>
      <c r="M169" s="12"/>
      <c r="N169" s="12"/>
      <c r="O169" s="12"/>
      <c r="P169" s="12"/>
      <c r="Q169" s="12"/>
      <c r="R169" s="12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  <c r="BA169" s="18"/>
      <c r="BB169" s="18"/>
      <c r="BC169" s="18"/>
      <c r="BD169" s="18"/>
      <c r="BE169" s="18"/>
      <c r="BF169" s="18"/>
      <c r="BG169" s="18"/>
      <c r="BH169" s="18"/>
      <c r="BI169" s="18"/>
      <c r="BJ169" s="18"/>
      <c r="BK169" s="18"/>
      <c r="BL169" s="18"/>
      <c r="BM169" s="18"/>
      <c r="BN169" s="18"/>
      <c r="BO169" s="18"/>
      <c r="BP169" s="18"/>
      <c r="BQ169" s="18"/>
      <c r="BR169" s="18"/>
      <c r="BS169" s="18"/>
      <c r="BT169" s="34"/>
      <c r="BU169" s="34"/>
      <c r="BV169" s="34"/>
      <c r="BW169" s="34"/>
      <c r="BX169" s="34"/>
    </row>
    <row r="170" spans="1:76" s="6" customFormat="1" ht="25.5" customHeight="1" x14ac:dyDescent="0.25">
      <c r="A170" s="75"/>
      <c r="B170" s="78"/>
      <c r="C170" s="57" t="s">
        <v>9</v>
      </c>
      <c r="D170" s="9">
        <f t="shared" si="57"/>
        <v>138000</v>
      </c>
      <c r="E170" s="9">
        <v>23000</v>
      </c>
      <c r="F170" s="9">
        <v>23000</v>
      </c>
      <c r="G170" s="7">
        <v>23000</v>
      </c>
      <c r="H170" s="7">
        <v>23000</v>
      </c>
      <c r="I170" s="7">
        <v>23000</v>
      </c>
      <c r="J170" s="7">
        <v>23000</v>
      </c>
      <c r="K170" s="12"/>
      <c r="L170" s="12"/>
      <c r="M170" s="12"/>
      <c r="N170" s="12"/>
      <c r="O170" s="12"/>
      <c r="P170" s="12"/>
      <c r="Q170" s="12"/>
      <c r="R170" s="12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18"/>
      <c r="BD170" s="18"/>
      <c r="BE170" s="18"/>
      <c r="BF170" s="18"/>
      <c r="BG170" s="18"/>
      <c r="BH170" s="18"/>
      <c r="BI170" s="18"/>
      <c r="BJ170" s="18"/>
      <c r="BK170" s="18"/>
      <c r="BL170" s="18"/>
      <c r="BM170" s="18"/>
      <c r="BN170" s="18"/>
      <c r="BO170" s="18"/>
      <c r="BP170" s="18"/>
      <c r="BQ170" s="18"/>
      <c r="BR170" s="18"/>
      <c r="BS170" s="18"/>
      <c r="BT170" s="34"/>
      <c r="BU170" s="34"/>
      <c r="BV170" s="34"/>
      <c r="BW170" s="34"/>
      <c r="BX170" s="34"/>
    </row>
    <row r="171" spans="1:76" s="6" customFormat="1" ht="43.5" customHeight="1" x14ac:dyDescent="0.25">
      <c r="A171" s="75"/>
      <c r="B171" s="78"/>
      <c r="C171" s="57" t="s">
        <v>10</v>
      </c>
      <c r="D171" s="9">
        <f t="shared" si="57"/>
        <v>133092</v>
      </c>
      <c r="E171" s="9">
        <v>22182</v>
      </c>
      <c r="F171" s="9">
        <v>22182</v>
      </c>
      <c r="G171" s="7">
        <v>22182</v>
      </c>
      <c r="H171" s="7">
        <v>22182</v>
      </c>
      <c r="I171" s="7">
        <v>22182</v>
      </c>
      <c r="J171" s="7">
        <v>22182</v>
      </c>
      <c r="K171" s="12"/>
      <c r="L171" s="12"/>
      <c r="M171" s="12"/>
      <c r="N171" s="12"/>
      <c r="O171" s="12"/>
      <c r="P171" s="12"/>
      <c r="Q171" s="12"/>
      <c r="R171" s="12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  <c r="BA171" s="18"/>
      <c r="BB171" s="18"/>
      <c r="BC171" s="18"/>
      <c r="BD171" s="18"/>
      <c r="BE171" s="18"/>
      <c r="BF171" s="18"/>
      <c r="BG171" s="18"/>
      <c r="BH171" s="18"/>
      <c r="BI171" s="18"/>
      <c r="BJ171" s="18"/>
      <c r="BK171" s="18"/>
      <c r="BL171" s="18"/>
      <c r="BM171" s="18"/>
      <c r="BN171" s="18"/>
      <c r="BO171" s="18"/>
      <c r="BP171" s="18"/>
      <c r="BQ171" s="18"/>
      <c r="BR171" s="18"/>
      <c r="BS171" s="18"/>
      <c r="BT171" s="34"/>
      <c r="BU171" s="34"/>
      <c r="BV171" s="34"/>
      <c r="BW171" s="34"/>
      <c r="BX171" s="34"/>
    </row>
    <row r="172" spans="1:76" s="6" customFormat="1" ht="30" x14ac:dyDescent="0.25">
      <c r="A172" s="76"/>
      <c r="B172" s="79"/>
      <c r="C172" s="57" t="s">
        <v>11</v>
      </c>
      <c r="D172" s="9">
        <f t="shared" si="57"/>
        <v>60324</v>
      </c>
      <c r="E172" s="9">
        <v>10054</v>
      </c>
      <c r="F172" s="9">
        <v>10054</v>
      </c>
      <c r="G172" s="7">
        <v>10054</v>
      </c>
      <c r="H172" s="7">
        <v>10054</v>
      </c>
      <c r="I172" s="7">
        <v>10054</v>
      </c>
      <c r="J172" s="7">
        <v>10054</v>
      </c>
      <c r="K172" s="12"/>
      <c r="L172" s="12"/>
      <c r="M172" s="12"/>
      <c r="N172" s="12"/>
      <c r="O172" s="12"/>
      <c r="P172" s="12"/>
      <c r="Q172" s="12"/>
      <c r="R172" s="12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8"/>
      <c r="BA172" s="18"/>
      <c r="BB172" s="18"/>
      <c r="BC172" s="18"/>
      <c r="BD172" s="18"/>
      <c r="BE172" s="18"/>
      <c r="BF172" s="18"/>
      <c r="BG172" s="18"/>
      <c r="BH172" s="18"/>
      <c r="BI172" s="18"/>
      <c r="BJ172" s="18"/>
      <c r="BK172" s="18"/>
      <c r="BL172" s="18"/>
      <c r="BM172" s="18"/>
      <c r="BN172" s="18"/>
      <c r="BO172" s="18"/>
      <c r="BP172" s="18"/>
      <c r="BQ172" s="18"/>
      <c r="BR172" s="18"/>
      <c r="BS172" s="18"/>
      <c r="BT172" s="34"/>
      <c r="BU172" s="34"/>
      <c r="BV172" s="34"/>
      <c r="BW172" s="34"/>
      <c r="BX172" s="34"/>
    </row>
    <row r="173" spans="1:76" s="6" customFormat="1" x14ac:dyDescent="0.25">
      <c r="A173" s="74" t="s">
        <v>37</v>
      </c>
      <c r="B173" s="77" t="s">
        <v>157</v>
      </c>
      <c r="C173" s="57" t="s">
        <v>7</v>
      </c>
      <c r="D173" s="9">
        <f t="shared" si="57"/>
        <v>900</v>
      </c>
      <c r="E173" s="9">
        <f t="shared" ref="E173:J173" si="63">E174+E175+E176+E177</f>
        <v>150</v>
      </c>
      <c r="F173" s="9">
        <f t="shared" si="63"/>
        <v>150</v>
      </c>
      <c r="G173" s="7">
        <f t="shared" si="63"/>
        <v>150</v>
      </c>
      <c r="H173" s="7">
        <f t="shared" si="63"/>
        <v>150</v>
      </c>
      <c r="I173" s="7">
        <f t="shared" si="63"/>
        <v>150</v>
      </c>
      <c r="J173" s="7">
        <f t="shared" si="63"/>
        <v>150</v>
      </c>
      <c r="K173" s="12"/>
      <c r="L173" s="12"/>
      <c r="M173" s="12"/>
      <c r="N173" s="12"/>
      <c r="O173" s="12"/>
      <c r="P173" s="12"/>
      <c r="Q173" s="12"/>
      <c r="R173" s="12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  <c r="AV173" s="18"/>
      <c r="AW173" s="18"/>
      <c r="AX173" s="18"/>
      <c r="AY173" s="18"/>
      <c r="AZ173" s="18"/>
      <c r="BA173" s="18"/>
      <c r="BB173" s="18"/>
      <c r="BC173" s="18"/>
      <c r="BD173" s="18"/>
      <c r="BE173" s="18"/>
      <c r="BF173" s="18"/>
      <c r="BG173" s="18"/>
      <c r="BH173" s="18"/>
      <c r="BI173" s="18"/>
      <c r="BJ173" s="18"/>
      <c r="BK173" s="18"/>
      <c r="BL173" s="18"/>
      <c r="BM173" s="18"/>
      <c r="BN173" s="18"/>
      <c r="BO173" s="18"/>
      <c r="BP173" s="18"/>
      <c r="BQ173" s="18"/>
      <c r="BR173" s="18"/>
      <c r="BS173" s="18"/>
      <c r="BT173" s="34"/>
      <c r="BU173" s="34"/>
      <c r="BV173" s="34"/>
      <c r="BW173" s="34"/>
      <c r="BX173" s="34"/>
    </row>
    <row r="174" spans="1:76" s="6" customFormat="1" x14ac:dyDescent="0.25">
      <c r="A174" s="75"/>
      <c r="B174" s="78"/>
      <c r="C174" s="57" t="s">
        <v>15</v>
      </c>
      <c r="D174" s="9">
        <f t="shared" si="57"/>
        <v>0</v>
      </c>
      <c r="E174" s="9">
        <f>E179</f>
        <v>0</v>
      </c>
      <c r="F174" s="9">
        <f t="shared" ref="F174:J174" si="64">F179</f>
        <v>0</v>
      </c>
      <c r="G174" s="9">
        <f t="shared" si="64"/>
        <v>0</v>
      </c>
      <c r="H174" s="9">
        <f t="shared" si="64"/>
        <v>0</v>
      </c>
      <c r="I174" s="9">
        <f t="shared" si="64"/>
        <v>0</v>
      </c>
      <c r="J174" s="9">
        <f t="shared" si="64"/>
        <v>0</v>
      </c>
      <c r="K174" s="12"/>
      <c r="L174" s="12"/>
      <c r="M174" s="12"/>
      <c r="N174" s="12"/>
      <c r="O174" s="12"/>
      <c r="P174" s="12"/>
      <c r="Q174" s="12"/>
      <c r="R174" s="12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18"/>
      <c r="BE174" s="18"/>
      <c r="BF174" s="18"/>
      <c r="BG174" s="18"/>
      <c r="BH174" s="18"/>
      <c r="BI174" s="18"/>
      <c r="BJ174" s="18"/>
      <c r="BK174" s="18"/>
      <c r="BL174" s="18"/>
      <c r="BM174" s="18"/>
      <c r="BN174" s="18"/>
      <c r="BO174" s="18"/>
      <c r="BP174" s="18"/>
      <c r="BQ174" s="18"/>
      <c r="BR174" s="18"/>
      <c r="BS174" s="18"/>
      <c r="BT174" s="34"/>
      <c r="BU174" s="34"/>
      <c r="BV174" s="34"/>
      <c r="BW174" s="34"/>
      <c r="BX174" s="34"/>
    </row>
    <row r="175" spans="1:76" s="6" customFormat="1" ht="25.5" customHeight="1" x14ac:dyDescent="0.25">
      <c r="A175" s="75"/>
      <c r="B175" s="78"/>
      <c r="C175" s="57" t="s">
        <v>9</v>
      </c>
      <c r="D175" s="9">
        <f t="shared" si="57"/>
        <v>0</v>
      </c>
      <c r="E175" s="9">
        <f t="shared" ref="E175:J177" si="65">E180</f>
        <v>0</v>
      </c>
      <c r="F175" s="9">
        <f t="shared" si="65"/>
        <v>0</v>
      </c>
      <c r="G175" s="9">
        <f t="shared" si="65"/>
        <v>0</v>
      </c>
      <c r="H175" s="9">
        <f t="shared" si="65"/>
        <v>0</v>
      </c>
      <c r="I175" s="9">
        <f t="shared" si="65"/>
        <v>0</v>
      </c>
      <c r="J175" s="9">
        <f t="shared" si="65"/>
        <v>0</v>
      </c>
      <c r="K175" s="12"/>
      <c r="L175" s="12"/>
      <c r="M175" s="12"/>
      <c r="N175" s="12"/>
      <c r="O175" s="12"/>
      <c r="P175" s="12"/>
      <c r="Q175" s="12"/>
      <c r="R175" s="12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F175" s="18"/>
      <c r="BG175" s="18"/>
      <c r="BH175" s="18"/>
      <c r="BI175" s="18"/>
      <c r="BJ175" s="18"/>
      <c r="BK175" s="18"/>
      <c r="BL175" s="18"/>
      <c r="BM175" s="18"/>
      <c r="BN175" s="18"/>
      <c r="BO175" s="18"/>
      <c r="BP175" s="18"/>
      <c r="BQ175" s="18"/>
      <c r="BR175" s="18"/>
      <c r="BS175" s="18"/>
      <c r="BT175" s="34"/>
      <c r="BU175" s="34"/>
      <c r="BV175" s="34"/>
      <c r="BW175" s="34"/>
      <c r="BX175" s="34"/>
    </row>
    <row r="176" spans="1:76" s="6" customFormat="1" ht="37.5" customHeight="1" x14ac:dyDescent="0.25">
      <c r="A176" s="75"/>
      <c r="B176" s="78"/>
      <c r="C176" s="57" t="s">
        <v>10</v>
      </c>
      <c r="D176" s="9">
        <f t="shared" si="57"/>
        <v>900</v>
      </c>
      <c r="E176" s="9">
        <f t="shared" si="65"/>
        <v>150</v>
      </c>
      <c r="F176" s="9">
        <f t="shared" si="65"/>
        <v>150</v>
      </c>
      <c r="G176" s="9">
        <f t="shared" si="65"/>
        <v>150</v>
      </c>
      <c r="H176" s="9">
        <f t="shared" si="65"/>
        <v>150</v>
      </c>
      <c r="I176" s="9">
        <f t="shared" si="65"/>
        <v>150</v>
      </c>
      <c r="J176" s="9">
        <f t="shared" si="65"/>
        <v>150</v>
      </c>
      <c r="K176" s="12"/>
      <c r="L176" s="12"/>
      <c r="M176" s="12"/>
      <c r="N176" s="12"/>
      <c r="O176" s="12"/>
      <c r="P176" s="12"/>
      <c r="Q176" s="12"/>
      <c r="R176" s="12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F176" s="18"/>
      <c r="BG176" s="18"/>
      <c r="BH176" s="18"/>
      <c r="BI176" s="18"/>
      <c r="BJ176" s="18"/>
      <c r="BK176" s="18"/>
      <c r="BL176" s="18"/>
      <c r="BM176" s="18"/>
      <c r="BN176" s="18"/>
      <c r="BO176" s="18"/>
      <c r="BP176" s="18"/>
      <c r="BQ176" s="18"/>
      <c r="BR176" s="18"/>
      <c r="BS176" s="18"/>
      <c r="BT176" s="34"/>
      <c r="BU176" s="34"/>
      <c r="BV176" s="34"/>
      <c r="BW176" s="34"/>
      <c r="BX176" s="34"/>
    </row>
    <row r="177" spans="1:76" s="6" customFormat="1" ht="30" x14ac:dyDescent="0.25">
      <c r="A177" s="76"/>
      <c r="B177" s="79"/>
      <c r="C177" s="57" t="s">
        <v>11</v>
      </c>
      <c r="D177" s="9">
        <f t="shared" si="57"/>
        <v>0</v>
      </c>
      <c r="E177" s="9">
        <f t="shared" si="65"/>
        <v>0</v>
      </c>
      <c r="F177" s="9">
        <f t="shared" si="65"/>
        <v>0</v>
      </c>
      <c r="G177" s="9">
        <f t="shared" si="65"/>
        <v>0</v>
      </c>
      <c r="H177" s="9">
        <f t="shared" si="65"/>
        <v>0</v>
      </c>
      <c r="I177" s="9">
        <f t="shared" si="65"/>
        <v>0</v>
      </c>
      <c r="J177" s="9">
        <f t="shared" si="65"/>
        <v>0</v>
      </c>
      <c r="K177" s="12"/>
      <c r="L177" s="12"/>
      <c r="M177" s="12"/>
      <c r="N177" s="12"/>
      <c r="O177" s="12"/>
      <c r="P177" s="12"/>
      <c r="Q177" s="12"/>
      <c r="R177" s="12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18"/>
      <c r="BE177" s="18"/>
      <c r="BF177" s="18"/>
      <c r="BG177" s="18"/>
      <c r="BH177" s="18"/>
      <c r="BI177" s="18"/>
      <c r="BJ177" s="18"/>
      <c r="BK177" s="18"/>
      <c r="BL177" s="18"/>
      <c r="BM177" s="18"/>
      <c r="BN177" s="18"/>
      <c r="BO177" s="18"/>
      <c r="BP177" s="18"/>
      <c r="BQ177" s="18"/>
      <c r="BR177" s="18"/>
      <c r="BS177" s="18"/>
      <c r="BT177" s="34"/>
      <c r="BU177" s="34"/>
      <c r="BV177" s="34"/>
      <c r="BW177" s="34"/>
      <c r="BX177" s="34"/>
    </row>
    <row r="178" spans="1:76" s="6" customFormat="1" ht="22.5" customHeight="1" x14ac:dyDescent="0.25">
      <c r="A178" s="74" t="s">
        <v>38</v>
      </c>
      <c r="B178" s="77" t="s">
        <v>39</v>
      </c>
      <c r="C178" s="57" t="s">
        <v>7</v>
      </c>
      <c r="D178" s="9">
        <f t="shared" si="57"/>
        <v>900</v>
      </c>
      <c r="E178" s="9">
        <f>E179+E180+E181+E182</f>
        <v>150</v>
      </c>
      <c r="F178" s="9">
        <f t="shared" ref="F178:J178" si="66">F179+F180+F181+F182</f>
        <v>150</v>
      </c>
      <c r="G178" s="9">
        <f t="shared" si="66"/>
        <v>150</v>
      </c>
      <c r="H178" s="9">
        <f t="shared" si="66"/>
        <v>150</v>
      </c>
      <c r="I178" s="9">
        <f t="shared" si="66"/>
        <v>150</v>
      </c>
      <c r="J178" s="9">
        <f t="shared" si="66"/>
        <v>150</v>
      </c>
      <c r="K178" s="12"/>
      <c r="L178" s="12"/>
      <c r="M178" s="12"/>
      <c r="N178" s="12"/>
      <c r="O178" s="12"/>
      <c r="P178" s="12"/>
      <c r="Q178" s="12"/>
      <c r="R178" s="12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18"/>
      <c r="BE178" s="18"/>
      <c r="BF178" s="18"/>
      <c r="BG178" s="18"/>
      <c r="BH178" s="18"/>
      <c r="BI178" s="18"/>
      <c r="BJ178" s="18"/>
      <c r="BK178" s="18"/>
      <c r="BL178" s="18"/>
      <c r="BM178" s="18"/>
      <c r="BN178" s="18"/>
      <c r="BO178" s="18"/>
      <c r="BP178" s="18"/>
      <c r="BQ178" s="18"/>
      <c r="BR178" s="18"/>
      <c r="BS178" s="18"/>
      <c r="BT178" s="34"/>
      <c r="BU178" s="34"/>
      <c r="BV178" s="34"/>
      <c r="BW178" s="34"/>
      <c r="BX178" s="34"/>
    </row>
    <row r="179" spans="1:76" s="6" customFormat="1" ht="26.25" customHeight="1" x14ac:dyDescent="0.25">
      <c r="A179" s="75"/>
      <c r="B179" s="78"/>
      <c r="C179" s="57" t="s">
        <v>15</v>
      </c>
      <c r="D179" s="9">
        <f t="shared" si="57"/>
        <v>0</v>
      </c>
      <c r="E179" s="9"/>
      <c r="F179" s="9"/>
      <c r="G179" s="7"/>
      <c r="H179" s="7"/>
      <c r="I179" s="7"/>
      <c r="J179" s="7"/>
      <c r="K179" s="12"/>
      <c r="L179" s="12"/>
      <c r="M179" s="12"/>
      <c r="N179" s="12"/>
      <c r="O179" s="12"/>
      <c r="P179" s="12"/>
      <c r="Q179" s="12"/>
      <c r="R179" s="12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  <c r="BA179" s="18"/>
      <c r="BB179" s="18"/>
      <c r="BC179" s="18"/>
      <c r="BD179" s="18"/>
      <c r="BE179" s="18"/>
      <c r="BF179" s="18"/>
      <c r="BG179" s="18"/>
      <c r="BH179" s="18"/>
      <c r="BI179" s="18"/>
      <c r="BJ179" s="18"/>
      <c r="BK179" s="18"/>
      <c r="BL179" s="18"/>
      <c r="BM179" s="18"/>
      <c r="BN179" s="18"/>
      <c r="BO179" s="18"/>
      <c r="BP179" s="18"/>
      <c r="BQ179" s="18"/>
      <c r="BR179" s="18"/>
      <c r="BS179" s="18"/>
      <c r="BT179" s="34"/>
      <c r="BU179" s="34"/>
      <c r="BV179" s="34"/>
      <c r="BW179" s="34"/>
      <c r="BX179" s="34"/>
    </row>
    <row r="180" spans="1:76" s="6" customFormat="1" ht="27.75" customHeight="1" x14ac:dyDescent="0.25">
      <c r="A180" s="75"/>
      <c r="B180" s="78"/>
      <c r="C180" s="57" t="s">
        <v>9</v>
      </c>
      <c r="D180" s="9">
        <f t="shared" si="57"/>
        <v>0</v>
      </c>
      <c r="E180" s="9"/>
      <c r="F180" s="9"/>
      <c r="G180" s="7"/>
      <c r="H180" s="7"/>
      <c r="I180" s="7"/>
      <c r="J180" s="7"/>
      <c r="K180" s="12"/>
      <c r="L180" s="12"/>
      <c r="M180" s="12"/>
      <c r="N180" s="12"/>
      <c r="O180" s="12"/>
      <c r="P180" s="12"/>
      <c r="Q180" s="12"/>
      <c r="R180" s="12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  <c r="BA180" s="18"/>
      <c r="BB180" s="18"/>
      <c r="BC180" s="18"/>
      <c r="BD180" s="18"/>
      <c r="BE180" s="18"/>
      <c r="BF180" s="18"/>
      <c r="BG180" s="18"/>
      <c r="BH180" s="18"/>
      <c r="BI180" s="18"/>
      <c r="BJ180" s="18"/>
      <c r="BK180" s="18"/>
      <c r="BL180" s="18"/>
      <c r="BM180" s="18"/>
      <c r="BN180" s="18"/>
      <c r="BO180" s="18"/>
      <c r="BP180" s="18"/>
      <c r="BQ180" s="18"/>
      <c r="BR180" s="18"/>
      <c r="BS180" s="18"/>
      <c r="BT180" s="34"/>
      <c r="BU180" s="34"/>
      <c r="BV180" s="34"/>
      <c r="BW180" s="34"/>
      <c r="BX180" s="34"/>
    </row>
    <row r="181" spans="1:76" s="6" customFormat="1" ht="36" customHeight="1" x14ac:dyDescent="0.25">
      <c r="A181" s="75"/>
      <c r="B181" s="78"/>
      <c r="C181" s="57" t="s">
        <v>10</v>
      </c>
      <c r="D181" s="9">
        <f t="shared" si="57"/>
        <v>900</v>
      </c>
      <c r="E181" s="9">
        <v>150</v>
      </c>
      <c r="F181" s="9">
        <v>150</v>
      </c>
      <c r="G181" s="9">
        <v>150</v>
      </c>
      <c r="H181" s="9">
        <v>150</v>
      </c>
      <c r="I181" s="9">
        <v>150</v>
      </c>
      <c r="J181" s="9">
        <v>150</v>
      </c>
      <c r="K181" s="12"/>
      <c r="L181" s="12"/>
      <c r="M181" s="12"/>
      <c r="N181" s="12"/>
      <c r="O181" s="12"/>
      <c r="P181" s="12"/>
      <c r="Q181" s="12"/>
      <c r="R181" s="12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  <c r="AV181" s="18"/>
      <c r="AW181" s="18"/>
      <c r="AX181" s="18"/>
      <c r="AY181" s="18"/>
      <c r="AZ181" s="18"/>
      <c r="BA181" s="18"/>
      <c r="BB181" s="18"/>
      <c r="BC181" s="18"/>
      <c r="BD181" s="18"/>
      <c r="BE181" s="18"/>
      <c r="BF181" s="18"/>
      <c r="BG181" s="18"/>
      <c r="BH181" s="18"/>
      <c r="BI181" s="18"/>
      <c r="BJ181" s="18"/>
      <c r="BK181" s="18"/>
      <c r="BL181" s="18"/>
      <c r="BM181" s="18"/>
      <c r="BN181" s="18"/>
      <c r="BO181" s="18"/>
      <c r="BP181" s="18"/>
      <c r="BQ181" s="18"/>
      <c r="BR181" s="18"/>
      <c r="BS181" s="18"/>
      <c r="BT181" s="34"/>
      <c r="BU181" s="34"/>
      <c r="BV181" s="34"/>
      <c r="BW181" s="34"/>
      <c r="BX181" s="34"/>
    </row>
    <row r="182" spans="1:76" s="6" customFormat="1" ht="43.5" customHeight="1" x14ac:dyDescent="0.25">
      <c r="A182" s="76"/>
      <c r="B182" s="79"/>
      <c r="C182" s="57" t="s">
        <v>11</v>
      </c>
      <c r="D182" s="9">
        <f t="shared" si="57"/>
        <v>0</v>
      </c>
      <c r="E182" s="9"/>
      <c r="F182" s="49"/>
      <c r="G182" s="11"/>
      <c r="H182" s="11"/>
      <c r="I182" s="11"/>
      <c r="J182" s="11"/>
      <c r="K182" s="12"/>
      <c r="L182" s="12"/>
      <c r="M182" s="12"/>
      <c r="N182" s="12"/>
      <c r="O182" s="12"/>
      <c r="P182" s="12"/>
      <c r="Q182" s="12"/>
      <c r="R182" s="12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  <c r="AS182" s="18"/>
      <c r="AT182" s="18"/>
      <c r="AU182" s="18"/>
      <c r="AV182" s="18"/>
      <c r="AW182" s="18"/>
      <c r="AX182" s="18"/>
      <c r="AY182" s="18"/>
      <c r="AZ182" s="18"/>
      <c r="BA182" s="18"/>
      <c r="BB182" s="18"/>
      <c r="BC182" s="18"/>
      <c r="BD182" s="18"/>
      <c r="BE182" s="18"/>
      <c r="BF182" s="18"/>
      <c r="BG182" s="18"/>
      <c r="BH182" s="18"/>
      <c r="BI182" s="18"/>
      <c r="BJ182" s="18"/>
      <c r="BK182" s="18"/>
      <c r="BL182" s="18"/>
      <c r="BM182" s="18"/>
      <c r="BN182" s="18"/>
      <c r="BO182" s="18"/>
      <c r="BP182" s="18"/>
      <c r="BQ182" s="18"/>
      <c r="BR182" s="18"/>
      <c r="BS182" s="18"/>
      <c r="BT182" s="34"/>
      <c r="BU182" s="34"/>
      <c r="BV182" s="34"/>
      <c r="BW182" s="34"/>
      <c r="BX182" s="34"/>
    </row>
    <row r="183" spans="1:76" s="6" customFormat="1" ht="24" customHeight="1" x14ac:dyDescent="0.25">
      <c r="A183" s="74" t="s">
        <v>40</v>
      </c>
      <c r="B183" s="77" t="s">
        <v>41</v>
      </c>
      <c r="C183" s="57" t="s">
        <v>7</v>
      </c>
      <c r="D183" s="9">
        <f t="shared" si="57"/>
        <v>52597209.600000001</v>
      </c>
      <c r="E183" s="9">
        <f t="shared" ref="E183:J183" si="67">E184+E185+E186+E187</f>
        <v>8031049.2999999998</v>
      </c>
      <c r="F183" s="9">
        <f t="shared" si="67"/>
        <v>8362332.7000000002</v>
      </c>
      <c r="G183" s="7">
        <f t="shared" si="67"/>
        <v>8627850.5</v>
      </c>
      <c r="H183" s="7">
        <f t="shared" si="67"/>
        <v>8903116.8000000007</v>
      </c>
      <c r="I183" s="7">
        <f t="shared" si="67"/>
        <v>9188495.9000000004</v>
      </c>
      <c r="J183" s="7">
        <f t="shared" si="67"/>
        <v>9484364.4000000004</v>
      </c>
      <c r="K183" s="12"/>
      <c r="L183" s="12"/>
      <c r="M183" s="12"/>
      <c r="N183" s="12"/>
      <c r="O183" s="12"/>
      <c r="P183" s="12"/>
      <c r="Q183" s="12"/>
      <c r="R183" s="12"/>
      <c r="S183" s="18"/>
      <c r="T183" s="18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  <c r="AM183" s="22"/>
      <c r="AN183" s="22"/>
      <c r="AO183" s="22"/>
      <c r="AP183" s="22"/>
      <c r="AQ183" s="22"/>
      <c r="AR183" s="22"/>
      <c r="AS183" s="22"/>
      <c r="AT183" s="22"/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18"/>
      <c r="BR183" s="18"/>
      <c r="BS183" s="18"/>
      <c r="BT183" s="34"/>
      <c r="BU183" s="34"/>
      <c r="BV183" s="34"/>
      <c r="BW183" s="34"/>
      <c r="BX183" s="34"/>
    </row>
    <row r="184" spans="1:76" s="6" customFormat="1" ht="25.5" customHeight="1" x14ac:dyDescent="0.25">
      <c r="A184" s="75"/>
      <c r="B184" s="78"/>
      <c r="C184" s="57" t="s">
        <v>15</v>
      </c>
      <c r="D184" s="9">
        <f t="shared" si="57"/>
        <v>0</v>
      </c>
      <c r="E184" s="9">
        <f>E189+E194</f>
        <v>0</v>
      </c>
      <c r="F184" s="9">
        <f t="shared" ref="F184:J184" si="68">F189+F194</f>
        <v>0</v>
      </c>
      <c r="G184" s="7">
        <f t="shared" si="68"/>
        <v>0</v>
      </c>
      <c r="H184" s="7">
        <f t="shared" si="68"/>
        <v>0</v>
      </c>
      <c r="I184" s="7">
        <f t="shared" si="68"/>
        <v>0</v>
      </c>
      <c r="J184" s="7">
        <f t="shared" si="68"/>
        <v>0</v>
      </c>
      <c r="K184" s="12"/>
      <c r="L184" s="12"/>
      <c r="M184" s="12"/>
      <c r="N184" s="12"/>
      <c r="O184" s="12"/>
      <c r="P184" s="12"/>
      <c r="Q184" s="12"/>
      <c r="R184" s="1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  <c r="AK184" s="22"/>
      <c r="AL184" s="22"/>
      <c r="AM184" s="22"/>
      <c r="AN184" s="22"/>
      <c r="AO184" s="22"/>
      <c r="AP184" s="22"/>
      <c r="AQ184" s="22"/>
      <c r="AR184" s="22"/>
      <c r="AS184" s="22"/>
      <c r="AT184" s="22"/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35"/>
      <c r="BU184" s="35"/>
      <c r="BV184" s="35"/>
      <c r="BW184" s="35"/>
      <c r="BX184" s="34"/>
    </row>
    <row r="185" spans="1:76" s="6" customFormat="1" ht="24.75" customHeight="1" x14ac:dyDescent="0.25">
      <c r="A185" s="75"/>
      <c r="B185" s="78"/>
      <c r="C185" s="57" t="s">
        <v>9</v>
      </c>
      <c r="D185" s="9">
        <f t="shared" si="57"/>
        <v>28413640.199999999</v>
      </c>
      <c r="E185" s="9">
        <f t="shared" ref="E185:J187" si="69">E190+E195</f>
        <v>4226395.4000000004</v>
      </c>
      <c r="F185" s="9">
        <f t="shared" si="69"/>
        <v>4466322.8</v>
      </c>
      <c r="G185" s="7">
        <f t="shared" si="69"/>
        <v>4644610.5999999996</v>
      </c>
      <c r="H185" s="7">
        <f t="shared" si="69"/>
        <v>4830029.9000000004</v>
      </c>
      <c r="I185" s="7">
        <f t="shared" si="69"/>
        <v>5022866</v>
      </c>
      <c r="J185" s="7">
        <f t="shared" si="69"/>
        <v>5223415.5</v>
      </c>
      <c r="K185" s="12"/>
      <c r="L185" s="12"/>
      <c r="M185" s="12"/>
      <c r="N185" s="12"/>
      <c r="O185" s="12"/>
      <c r="P185" s="12"/>
      <c r="Q185" s="12"/>
      <c r="R185" s="1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22"/>
      <c r="AK185" s="22"/>
      <c r="AL185" s="22"/>
      <c r="AM185" s="22"/>
      <c r="AN185" s="22"/>
      <c r="AO185" s="22"/>
      <c r="AP185" s="22"/>
      <c r="AQ185" s="22"/>
      <c r="AR185" s="22"/>
      <c r="AS185" s="22"/>
      <c r="AT185" s="22"/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  <c r="BH185" s="22"/>
      <c r="BI185" s="22"/>
      <c r="BJ185" s="22"/>
      <c r="BK185" s="22"/>
      <c r="BL185" s="22"/>
      <c r="BM185" s="22"/>
      <c r="BN185" s="22"/>
      <c r="BO185" s="22"/>
      <c r="BP185" s="22"/>
      <c r="BQ185" s="22"/>
      <c r="BR185" s="22"/>
      <c r="BS185" s="22"/>
      <c r="BT185" s="35"/>
      <c r="BU185" s="35"/>
      <c r="BV185" s="35"/>
      <c r="BW185" s="35"/>
      <c r="BX185" s="34"/>
    </row>
    <row r="186" spans="1:76" s="6" customFormat="1" ht="43.5" customHeight="1" x14ac:dyDescent="0.25">
      <c r="A186" s="75"/>
      <c r="B186" s="78"/>
      <c r="C186" s="57" t="s">
        <v>10</v>
      </c>
      <c r="D186" s="9">
        <f t="shared" si="57"/>
        <v>18253572</v>
      </c>
      <c r="E186" s="9">
        <f t="shared" si="69"/>
        <v>2816321</v>
      </c>
      <c r="F186" s="9">
        <f t="shared" si="69"/>
        <v>2907677</v>
      </c>
      <c r="G186" s="7">
        <f t="shared" si="69"/>
        <v>2994907</v>
      </c>
      <c r="H186" s="7">
        <f t="shared" si="69"/>
        <v>3084754</v>
      </c>
      <c r="I186" s="7">
        <f t="shared" si="69"/>
        <v>3177297</v>
      </c>
      <c r="J186" s="7">
        <f t="shared" si="69"/>
        <v>3272616</v>
      </c>
      <c r="K186" s="12"/>
      <c r="L186" s="12"/>
      <c r="M186" s="12"/>
      <c r="N186" s="12"/>
      <c r="O186" s="12"/>
      <c r="P186" s="12"/>
      <c r="Q186" s="12"/>
      <c r="R186" s="1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  <c r="AK186" s="22"/>
      <c r="AL186" s="22"/>
      <c r="AM186" s="22"/>
      <c r="AN186" s="22"/>
      <c r="AO186" s="22"/>
      <c r="AP186" s="22"/>
      <c r="AQ186" s="22"/>
      <c r="AR186" s="22"/>
      <c r="AS186" s="22"/>
      <c r="AT186" s="22"/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  <c r="BH186" s="22"/>
      <c r="BI186" s="22"/>
      <c r="BJ186" s="22"/>
      <c r="BK186" s="22"/>
      <c r="BL186" s="22"/>
      <c r="BM186" s="22"/>
      <c r="BN186" s="22"/>
      <c r="BO186" s="22"/>
      <c r="BP186" s="22"/>
      <c r="BQ186" s="22"/>
      <c r="BR186" s="22"/>
      <c r="BS186" s="22"/>
      <c r="BT186" s="35"/>
      <c r="BU186" s="35"/>
      <c r="BV186" s="35"/>
      <c r="BW186" s="35"/>
      <c r="BX186" s="34"/>
    </row>
    <row r="187" spans="1:76" s="6" customFormat="1" ht="36.75" customHeight="1" x14ac:dyDescent="0.25">
      <c r="A187" s="76"/>
      <c r="B187" s="79"/>
      <c r="C187" s="57" t="s">
        <v>11</v>
      </c>
      <c r="D187" s="9">
        <f t="shared" si="57"/>
        <v>5929997.4000000004</v>
      </c>
      <c r="E187" s="9">
        <f t="shared" si="69"/>
        <v>988332.9</v>
      </c>
      <c r="F187" s="9">
        <f t="shared" si="69"/>
        <v>988332.9</v>
      </c>
      <c r="G187" s="7">
        <f t="shared" si="69"/>
        <v>988332.9</v>
      </c>
      <c r="H187" s="7">
        <f t="shared" si="69"/>
        <v>988332.9</v>
      </c>
      <c r="I187" s="7">
        <f t="shared" si="69"/>
        <v>988332.9</v>
      </c>
      <c r="J187" s="7">
        <f t="shared" si="69"/>
        <v>988332.9</v>
      </c>
      <c r="K187" s="12"/>
      <c r="L187" s="12"/>
      <c r="M187" s="12"/>
      <c r="N187" s="12"/>
      <c r="O187" s="12"/>
      <c r="P187" s="12"/>
      <c r="Q187" s="12"/>
      <c r="R187" s="1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  <c r="AK187" s="22"/>
      <c r="AL187" s="22"/>
      <c r="AM187" s="22"/>
      <c r="AN187" s="22"/>
      <c r="AO187" s="22"/>
      <c r="AP187" s="22"/>
      <c r="AQ187" s="22"/>
      <c r="AR187" s="22"/>
      <c r="AS187" s="22"/>
      <c r="AT187" s="22"/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  <c r="BI187" s="22"/>
      <c r="BJ187" s="22"/>
      <c r="BK187" s="22"/>
      <c r="BL187" s="22"/>
      <c r="BM187" s="22"/>
      <c r="BN187" s="22"/>
      <c r="BO187" s="22"/>
      <c r="BP187" s="22"/>
      <c r="BQ187" s="22"/>
      <c r="BR187" s="22"/>
      <c r="BS187" s="22"/>
      <c r="BT187" s="35"/>
      <c r="BU187" s="35"/>
      <c r="BV187" s="35"/>
      <c r="BW187" s="35"/>
      <c r="BX187" s="34"/>
    </row>
    <row r="188" spans="1:76" s="12" customFormat="1" ht="23.25" customHeight="1" x14ac:dyDescent="0.25">
      <c r="A188" s="74" t="s">
        <v>42</v>
      </c>
      <c r="B188" s="80" t="s">
        <v>43</v>
      </c>
      <c r="C188" s="57" t="s">
        <v>7</v>
      </c>
      <c r="D188" s="9">
        <f t="shared" si="57"/>
        <v>52542790.299999997</v>
      </c>
      <c r="E188" s="9">
        <f t="shared" ref="E188:J188" si="70">E189+E190+E191+E192</f>
        <v>8022272</v>
      </c>
      <c r="F188" s="9">
        <f t="shared" si="70"/>
        <v>8353204.2999999998</v>
      </c>
      <c r="G188" s="7">
        <f t="shared" si="70"/>
        <v>8618722.0999999996</v>
      </c>
      <c r="H188" s="7">
        <f t="shared" si="70"/>
        <v>8893988.4000000004</v>
      </c>
      <c r="I188" s="7">
        <f t="shared" si="70"/>
        <v>9179367.5</v>
      </c>
      <c r="J188" s="7">
        <f t="shared" si="70"/>
        <v>9475236</v>
      </c>
      <c r="S188" s="18"/>
      <c r="T188" s="18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22"/>
      <c r="AK188" s="22"/>
      <c r="AL188" s="22"/>
      <c r="AM188" s="22"/>
      <c r="AN188" s="22"/>
      <c r="AO188" s="22"/>
      <c r="AP188" s="22"/>
      <c r="AQ188" s="22"/>
      <c r="AR188" s="22"/>
      <c r="AS188" s="22"/>
      <c r="AT188" s="22"/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  <c r="BH188" s="22"/>
      <c r="BI188" s="22"/>
      <c r="BJ188" s="22"/>
      <c r="BK188" s="22"/>
      <c r="BL188" s="22"/>
      <c r="BM188" s="22"/>
      <c r="BN188" s="22"/>
      <c r="BO188" s="22"/>
      <c r="BP188" s="22"/>
      <c r="BQ188" s="22"/>
      <c r="BR188" s="22"/>
      <c r="BS188" s="22"/>
      <c r="BT188" s="22"/>
      <c r="BU188" s="22"/>
      <c r="BV188" s="22"/>
      <c r="BW188" s="22"/>
      <c r="BX188" s="18"/>
    </row>
    <row r="189" spans="1:76" s="12" customFormat="1" ht="25.5" customHeight="1" x14ac:dyDescent="0.25">
      <c r="A189" s="75"/>
      <c r="B189" s="81"/>
      <c r="C189" s="57" t="s">
        <v>15</v>
      </c>
      <c r="D189" s="9">
        <f t="shared" si="57"/>
        <v>0</v>
      </c>
      <c r="E189" s="9"/>
      <c r="F189" s="57"/>
      <c r="G189" s="7"/>
      <c r="H189" s="7"/>
      <c r="I189" s="7"/>
      <c r="J189" s="7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  <c r="BA189" s="18"/>
      <c r="BB189" s="18"/>
      <c r="BC189" s="18"/>
      <c r="BD189" s="18"/>
      <c r="BE189" s="18"/>
      <c r="BF189" s="18"/>
      <c r="BG189" s="18"/>
      <c r="BH189" s="18"/>
      <c r="BI189" s="18"/>
      <c r="BJ189" s="18"/>
      <c r="BK189" s="18"/>
      <c r="BL189" s="18"/>
      <c r="BM189" s="18"/>
      <c r="BN189" s="18"/>
      <c r="BO189" s="18"/>
      <c r="BP189" s="18"/>
      <c r="BQ189" s="18"/>
      <c r="BR189" s="18"/>
      <c r="BS189" s="18"/>
      <c r="BT189" s="18"/>
      <c r="BU189" s="18"/>
      <c r="BV189" s="18"/>
      <c r="BW189" s="18"/>
      <c r="BX189" s="18"/>
    </row>
    <row r="190" spans="1:76" s="12" customFormat="1" ht="19.5" customHeight="1" x14ac:dyDescent="0.25">
      <c r="A190" s="75"/>
      <c r="B190" s="81"/>
      <c r="C190" s="57" t="s">
        <v>9</v>
      </c>
      <c r="D190" s="9">
        <f t="shared" si="57"/>
        <v>28359220.899999999</v>
      </c>
      <c r="E190" s="53">
        <v>4217618.0999999996</v>
      </c>
      <c r="F190" s="53">
        <v>4457194.4000000004</v>
      </c>
      <c r="G190" s="7">
        <v>4635482.2</v>
      </c>
      <c r="H190" s="7">
        <v>4820901.5</v>
      </c>
      <c r="I190" s="7">
        <v>5013737.5999999996</v>
      </c>
      <c r="J190" s="7">
        <v>5214287.0999999996</v>
      </c>
      <c r="S190" s="44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  <c r="AJ190" s="38"/>
      <c r="AK190" s="38"/>
      <c r="AL190" s="38"/>
      <c r="AM190" s="38"/>
      <c r="AN190" s="38"/>
      <c r="AO190" s="38"/>
      <c r="AP190" s="38"/>
      <c r="AQ190" s="38"/>
      <c r="AR190" s="38"/>
      <c r="AS190" s="38"/>
      <c r="AT190" s="38"/>
      <c r="AU190" s="38"/>
      <c r="AV190" s="38"/>
      <c r="AW190" s="38"/>
      <c r="AX190" s="38"/>
      <c r="AY190" s="38"/>
      <c r="AZ190" s="38"/>
      <c r="BA190" s="38"/>
      <c r="BB190" s="38"/>
      <c r="BC190" s="38"/>
      <c r="BD190" s="38"/>
      <c r="BE190" s="38"/>
      <c r="BF190" s="38"/>
      <c r="BG190" s="38"/>
      <c r="BH190" s="38"/>
      <c r="BI190" s="38"/>
      <c r="BJ190" s="38"/>
      <c r="BK190" s="38"/>
      <c r="BL190" s="38"/>
      <c r="BM190" s="18"/>
      <c r="BN190" s="18"/>
      <c r="BO190" s="18"/>
      <c r="BP190" s="18"/>
      <c r="BQ190" s="18"/>
      <c r="BR190" s="18"/>
      <c r="BS190" s="18"/>
      <c r="BT190" s="18"/>
      <c r="BU190" s="18"/>
      <c r="BV190" s="18"/>
      <c r="BW190" s="18"/>
      <c r="BX190" s="18"/>
    </row>
    <row r="191" spans="1:76" s="12" customFormat="1" ht="36" customHeight="1" x14ac:dyDescent="0.25">
      <c r="A191" s="75"/>
      <c r="B191" s="81"/>
      <c r="C191" s="57" t="s">
        <v>10</v>
      </c>
      <c r="D191" s="9">
        <f t="shared" si="57"/>
        <v>18253572</v>
      </c>
      <c r="E191" s="53">
        <v>2816321</v>
      </c>
      <c r="F191" s="53">
        <v>2907677</v>
      </c>
      <c r="G191" s="7">
        <v>2994907</v>
      </c>
      <c r="H191" s="7">
        <v>3084754</v>
      </c>
      <c r="I191" s="7">
        <v>3177297</v>
      </c>
      <c r="J191" s="7">
        <v>3272616</v>
      </c>
      <c r="S191" s="45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  <c r="AJ191" s="38"/>
      <c r="AK191" s="38"/>
      <c r="AL191" s="38"/>
      <c r="AM191" s="38"/>
      <c r="AN191" s="38"/>
      <c r="AO191" s="38"/>
      <c r="AP191" s="38"/>
      <c r="AQ191" s="38"/>
      <c r="AR191" s="38"/>
      <c r="AS191" s="38"/>
      <c r="AT191" s="38"/>
      <c r="AU191" s="38"/>
      <c r="AV191" s="38"/>
      <c r="AW191" s="38"/>
      <c r="AX191" s="38"/>
      <c r="AY191" s="38"/>
      <c r="AZ191" s="38"/>
      <c r="BA191" s="38"/>
      <c r="BB191" s="38"/>
      <c r="BC191" s="38"/>
      <c r="BD191" s="38"/>
      <c r="BE191" s="38"/>
      <c r="BF191" s="38"/>
      <c r="BG191" s="38"/>
      <c r="BH191" s="38"/>
      <c r="BI191" s="38"/>
      <c r="BJ191" s="38"/>
      <c r="BK191" s="38"/>
      <c r="BL191" s="38"/>
      <c r="BM191" s="18"/>
      <c r="BN191" s="18"/>
      <c r="BO191" s="18"/>
      <c r="BP191" s="18"/>
      <c r="BQ191" s="18"/>
      <c r="BR191" s="18"/>
      <c r="BS191" s="18"/>
      <c r="BT191" s="18"/>
      <c r="BU191" s="18"/>
      <c r="BV191" s="18"/>
      <c r="BW191" s="18"/>
      <c r="BX191" s="18"/>
    </row>
    <row r="192" spans="1:76" s="12" customFormat="1" ht="49.5" customHeight="1" x14ac:dyDescent="0.25">
      <c r="A192" s="76"/>
      <c r="B192" s="82"/>
      <c r="C192" s="57" t="s">
        <v>11</v>
      </c>
      <c r="D192" s="9">
        <f t="shared" si="57"/>
        <v>5929997.4000000004</v>
      </c>
      <c r="E192" s="9">
        <v>988332.9</v>
      </c>
      <c r="F192" s="9">
        <v>988332.9</v>
      </c>
      <c r="G192" s="7">
        <v>988332.9</v>
      </c>
      <c r="H192" s="7">
        <v>988332.9</v>
      </c>
      <c r="I192" s="7">
        <v>988332.9</v>
      </c>
      <c r="J192" s="7">
        <v>988332.9</v>
      </c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  <c r="BA192" s="18"/>
      <c r="BB192" s="18"/>
      <c r="BC192" s="18"/>
      <c r="BD192" s="18"/>
      <c r="BE192" s="18"/>
      <c r="BF192" s="18"/>
      <c r="BG192" s="18"/>
      <c r="BH192" s="18"/>
      <c r="BI192" s="18"/>
      <c r="BJ192" s="18"/>
      <c r="BK192" s="18"/>
      <c r="BL192" s="18"/>
      <c r="BM192" s="18"/>
      <c r="BN192" s="18"/>
      <c r="BO192" s="18"/>
      <c r="BP192" s="18"/>
      <c r="BQ192" s="18"/>
      <c r="BR192" s="18"/>
      <c r="BS192" s="18"/>
      <c r="BT192" s="18"/>
      <c r="BU192" s="18"/>
      <c r="BV192" s="18"/>
      <c r="BW192" s="18"/>
      <c r="BX192" s="18"/>
    </row>
    <row r="193" spans="1:76" s="6" customFormat="1" ht="25.5" customHeight="1" x14ac:dyDescent="0.25">
      <c r="A193" s="61" t="s">
        <v>44</v>
      </c>
      <c r="B193" s="64" t="s">
        <v>45</v>
      </c>
      <c r="C193" s="56" t="s">
        <v>7</v>
      </c>
      <c r="D193" s="7">
        <f t="shared" si="57"/>
        <v>54419.3</v>
      </c>
      <c r="E193" s="7">
        <f t="shared" ref="E193:J193" si="71">E194+E195+E196+E197</f>
        <v>8777.2999999999993</v>
      </c>
      <c r="F193" s="7">
        <f t="shared" si="71"/>
        <v>9128.4</v>
      </c>
      <c r="G193" s="7">
        <f t="shared" si="71"/>
        <v>9128.4</v>
      </c>
      <c r="H193" s="7">
        <f t="shared" si="71"/>
        <v>9128.4</v>
      </c>
      <c r="I193" s="7">
        <f t="shared" si="71"/>
        <v>9128.4</v>
      </c>
      <c r="J193" s="7">
        <f t="shared" si="71"/>
        <v>9128.4</v>
      </c>
      <c r="K193" s="12"/>
      <c r="L193" s="12"/>
      <c r="M193" s="12"/>
      <c r="N193" s="12"/>
      <c r="O193" s="12"/>
      <c r="P193" s="12"/>
      <c r="Q193" s="12"/>
      <c r="R193" s="12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  <c r="BA193" s="18"/>
      <c r="BB193" s="18"/>
      <c r="BC193" s="18"/>
      <c r="BD193" s="18"/>
      <c r="BE193" s="18"/>
      <c r="BF193" s="18"/>
      <c r="BG193" s="18"/>
      <c r="BH193" s="18"/>
      <c r="BI193" s="18"/>
      <c r="BJ193" s="18"/>
      <c r="BK193" s="18"/>
      <c r="BL193" s="18"/>
      <c r="BM193" s="18"/>
      <c r="BN193" s="18"/>
      <c r="BO193" s="18"/>
      <c r="BP193" s="18"/>
      <c r="BQ193" s="18"/>
      <c r="BR193" s="18"/>
      <c r="BS193" s="18"/>
      <c r="BT193" s="34"/>
      <c r="BU193" s="34"/>
      <c r="BV193" s="34"/>
      <c r="BW193" s="34"/>
      <c r="BX193" s="34"/>
    </row>
    <row r="194" spans="1:76" s="6" customFormat="1" ht="29.25" customHeight="1" x14ac:dyDescent="0.25">
      <c r="A194" s="62"/>
      <c r="B194" s="65"/>
      <c r="C194" s="56" t="s">
        <v>15</v>
      </c>
      <c r="D194" s="7">
        <f t="shared" si="57"/>
        <v>0</v>
      </c>
      <c r="E194" s="7"/>
      <c r="F194" s="7"/>
      <c r="G194" s="7"/>
      <c r="H194" s="7"/>
      <c r="I194" s="7"/>
      <c r="J194" s="7"/>
      <c r="K194" s="12"/>
      <c r="L194" s="12"/>
      <c r="M194" s="12"/>
      <c r="N194" s="12"/>
      <c r="O194" s="12"/>
      <c r="P194" s="12"/>
      <c r="Q194" s="12"/>
      <c r="R194" s="12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  <c r="BD194" s="18"/>
      <c r="BE194" s="18"/>
      <c r="BF194" s="18"/>
      <c r="BG194" s="18"/>
      <c r="BH194" s="18"/>
      <c r="BI194" s="18"/>
      <c r="BJ194" s="18"/>
      <c r="BK194" s="18"/>
      <c r="BL194" s="18"/>
      <c r="BM194" s="18"/>
      <c r="BN194" s="18"/>
      <c r="BO194" s="18"/>
      <c r="BP194" s="18"/>
      <c r="BQ194" s="18"/>
      <c r="BR194" s="18"/>
      <c r="BS194" s="18"/>
      <c r="BT194" s="34"/>
      <c r="BU194" s="34"/>
      <c r="BV194" s="34"/>
      <c r="BW194" s="34"/>
      <c r="BX194" s="34"/>
    </row>
    <row r="195" spans="1:76" s="6" customFormat="1" ht="18.75" customHeight="1" x14ac:dyDescent="0.25">
      <c r="A195" s="62"/>
      <c r="B195" s="65"/>
      <c r="C195" s="56" t="s">
        <v>9</v>
      </c>
      <c r="D195" s="7">
        <f t="shared" si="57"/>
        <v>54419.3</v>
      </c>
      <c r="E195" s="7">
        <v>8777.2999999999993</v>
      </c>
      <c r="F195" s="7">
        <v>9128.4</v>
      </c>
      <c r="G195" s="7">
        <v>9128.4</v>
      </c>
      <c r="H195" s="7">
        <v>9128.4</v>
      </c>
      <c r="I195" s="7">
        <v>9128.4</v>
      </c>
      <c r="J195" s="7">
        <v>9128.4</v>
      </c>
      <c r="K195" s="12"/>
      <c r="L195" s="12"/>
      <c r="M195" s="12"/>
      <c r="N195" s="12"/>
      <c r="O195" s="12"/>
      <c r="P195" s="12"/>
      <c r="Q195" s="12"/>
      <c r="R195" s="12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  <c r="AO195" s="18"/>
      <c r="AP195" s="18"/>
      <c r="AQ195" s="18"/>
      <c r="AR195" s="18"/>
      <c r="AS195" s="18"/>
      <c r="AT195" s="18"/>
      <c r="AU195" s="18"/>
      <c r="AV195" s="18"/>
      <c r="AW195" s="18"/>
      <c r="AX195" s="18"/>
      <c r="AY195" s="18"/>
      <c r="AZ195" s="18"/>
      <c r="BA195" s="18"/>
      <c r="BB195" s="18"/>
      <c r="BC195" s="18"/>
      <c r="BD195" s="18"/>
      <c r="BE195" s="18"/>
      <c r="BF195" s="18"/>
      <c r="BG195" s="18"/>
      <c r="BH195" s="18"/>
      <c r="BI195" s="18"/>
      <c r="BJ195" s="18"/>
      <c r="BK195" s="18"/>
      <c r="BL195" s="18"/>
      <c r="BM195" s="18"/>
      <c r="BN195" s="18"/>
      <c r="BO195" s="18"/>
      <c r="BP195" s="18"/>
      <c r="BQ195" s="18"/>
      <c r="BR195" s="18"/>
      <c r="BS195" s="18"/>
      <c r="BT195" s="34"/>
      <c r="BU195" s="34"/>
      <c r="BV195" s="34"/>
      <c r="BW195" s="34"/>
      <c r="BX195" s="34"/>
    </row>
    <row r="196" spans="1:76" s="6" customFormat="1" ht="40.5" customHeight="1" x14ac:dyDescent="0.25">
      <c r="A196" s="62"/>
      <c r="B196" s="65"/>
      <c r="C196" s="56" t="s">
        <v>10</v>
      </c>
      <c r="D196" s="7">
        <f t="shared" si="57"/>
        <v>0</v>
      </c>
      <c r="E196" s="7"/>
      <c r="F196" s="7"/>
      <c r="G196" s="7"/>
      <c r="H196" s="7"/>
      <c r="I196" s="7"/>
      <c r="J196" s="7"/>
      <c r="K196" s="12"/>
      <c r="L196" s="12"/>
      <c r="M196" s="12"/>
      <c r="N196" s="12"/>
      <c r="O196" s="12"/>
      <c r="P196" s="12"/>
      <c r="Q196" s="12"/>
      <c r="R196" s="12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  <c r="AV196" s="18"/>
      <c r="AW196" s="18"/>
      <c r="AX196" s="18"/>
      <c r="AY196" s="18"/>
      <c r="AZ196" s="18"/>
      <c r="BA196" s="18"/>
      <c r="BB196" s="18"/>
      <c r="BC196" s="18"/>
      <c r="BD196" s="18"/>
      <c r="BE196" s="18"/>
      <c r="BF196" s="18"/>
      <c r="BG196" s="18"/>
      <c r="BH196" s="18"/>
      <c r="BI196" s="18"/>
      <c r="BJ196" s="18"/>
      <c r="BK196" s="18"/>
      <c r="BL196" s="18"/>
      <c r="BM196" s="18"/>
      <c r="BN196" s="18"/>
      <c r="BO196" s="18"/>
      <c r="BP196" s="18"/>
      <c r="BQ196" s="18"/>
      <c r="BR196" s="18"/>
      <c r="BS196" s="18"/>
      <c r="BT196" s="34"/>
      <c r="BU196" s="34"/>
      <c r="BV196" s="34"/>
      <c r="BW196" s="34"/>
      <c r="BX196" s="34"/>
    </row>
    <row r="197" spans="1:76" s="6" customFormat="1" ht="30" x14ac:dyDescent="0.25">
      <c r="A197" s="63"/>
      <c r="B197" s="66"/>
      <c r="C197" s="56" t="s">
        <v>11</v>
      </c>
      <c r="D197" s="7">
        <f t="shared" si="57"/>
        <v>0</v>
      </c>
      <c r="E197" s="7"/>
      <c r="F197" s="7"/>
      <c r="G197" s="7"/>
      <c r="H197" s="7"/>
      <c r="I197" s="7"/>
      <c r="J197" s="7"/>
      <c r="K197" s="12"/>
      <c r="L197" s="12"/>
      <c r="M197" s="12"/>
      <c r="N197" s="12"/>
      <c r="O197" s="12"/>
      <c r="P197" s="12"/>
      <c r="Q197" s="12"/>
      <c r="R197" s="12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8"/>
      <c r="BA197" s="18"/>
      <c r="BB197" s="18"/>
      <c r="BC197" s="18"/>
      <c r="BD197" s="18"/>
      <c r="BE197" s="18"/>
      <c r="BF197" s="18"/>
      <c r="BG197" s="18"/>
      <c r="BH197" s="18"/>
      <c r="BI197" s="18"/>
      <c r="BJ197" s="18"/>
      <c r="BK197" s="18"/>
      <c r="BL197" s="18"/>
      <c r="BM197" s="18"/>
      <c r="BN197" s="18"/>
      <c r="BO197" s="18"/>
      <c r="BP197" s="18"/>
      <c r="BQ197" s="18"/>
      <c r="BR197" s="18"/>
      <c r="BS197" s="18"/>
      <c r="BT197" s="34"/>
      <c r="BU197" s="34"/>
      <c r="BV197" s="34"/>
      <c r="BW197" s="34"/>
      <c r="BX197" s="34"/>
    </row>
    <row r="198" spans="1:76" s="6" customFormat="1" ht="22.5" customHeight="1" x14ac:dyDescent="0.25">
      <c r="A198" s="61" t="s">
        <v>161</v>
      </c>
      <c r="B198" s="64" t="s">
        <v>46</v>
      </c>
      <c r="C198" s="56" t="s">
        <v>7</v>
      </c>
      <c r="D198" s="7">
        <f t="shared" si="57"/>
        <v>18000</v>
      </c>
      <c r="E198" s="7">
        <f t="shared" ref="E198:J198" si="72">E199+E200+E201+E202</f>
        <v>3000</v>
      </c>
      <c r="F198" s="7">
        <f t="shared" si="72"/>
        <v>3000</v>
      </c>
      <c r="G198" s="7">
        <f t="shared" si="72"/>
        <v>3000</v>
      </c>
      <c r="H198" s="7">
        <f t="shared" si="72"/>
        <v>3000</v>
      </c>
      <c r="I198" s="7">
        <f t="shared" si="72"/>
        <v>3000</v>
      </c>
      <c r="J198" s="7">
        <f t="shared" si="72"/>
        <v>3000</v>
      </c>
      <c r="K198" s="12"/>
      <c r="L198" s="12"/>
      <c r="M198" s="12"/>
      <c r="N198" s="12"/>
      <c r="O198" s="12"/>
      <c r="P198" s="12"/>
      <c r="Q198" s="12"/>
      <c r="R198" s="12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18"/>
      <c r="BD198" s="18"/>
      <c r="BE198" s="18"/>
      <c r="BF198" s="18"/>
      <c r="BG198" s="18"/>
      <c r="BH198" s="18"/>
      <c r="BI198" s="18"/>
      <c r="BJ198" s="18"/>
      <c r="BK198" s="18"/>
      <c r="BL198" s="18"/>
      <c r="BM198" s="18"/>
      <c r="BN198" s="18"/>
      <c r="BO198" s="18"/>
      <c r="BP198" s="18"/>
      <c r="BQ198" s="18"/>
      <c r="BR198" s="18"/>
      <c r="BS198" s="18"/>
      <c r="BT198" s="34"/>
      <c r="BU198" s="34"/>
      <c r="BV198" s="34"/>
      <c r="BW198" s="34"/>
      <c r="BX198" s="34"/>
    </row>
    <row r="199" spans="1:76" s="6" customFormat="1" ht="32.25" customHeight="1" x14ac:dyDescent="0.25">
      <c r="A199" s="62"/>
      <c r="B199" s="65"/>
      <c r="C199" s="56" t="s">
        <v>15</v>
      </c>
      <c r="D199" s="7">
        <f t="shared" si="57"/>
        <v>0</v>
      </c>
      <c r="E199" s="7"/>
      <c r="F199" s="7"/>
      <c r="G199" s="7"/>
      <c r="H199" s="7"/>
      <c r="I199" s="7"/>
      <c r="J199" s="7"/>
      <c r="K199" s="12"/>
      <c r="L199" s="12"/>
      <c r="M199" s="12"/>
      <c r="N199" s="12"/>
      <c r="O199" s="12"/>
      <c r="P199" s="12"/>
      <c r="Q199" s="12"/>
      <c r="R199" s="12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  <c r="AV199" s="18"/>
      <c r="AW199" s="18"/>
      <c r="AX199" s="18"/>
      <c r="AY199" s="18"/>
      <c r="AZ199" s="18"/>
      <c r="BA199" s="18"/>
      <c r="BB199" s="18"/>
      <c r="BC199" s="18"/>
      <c r="BD199" s="18"/>
      <c r="BE199" s="18"/>
      <c r="BF199" s="18"/>
      <c r="BG199" s="18"/>
      <c r="BH199" s="18"/>
      <c r="BI199" s="18"/>
      <c r="BJ199" s="18"/>
      <c r="BK199" s="18"/>
      <c r="BL199" s="18"/>
      <c r="BM199" s="18"/>
      <c r="BN199" s="18"/>
      <c r="BO199" s="18"/>
      <c r="BP199" s="18"/>
      <c r="BQ199" s="18"/>
      <c r="BR199" s="18"/>
      <c r="BS199" s="18"/>
      <c r="BT199" s="34"/>
      <c r="BU199" s="34"/>
      <c r="BV199" s="34"/>
      <c r="BW199" s="34"/>
      <c r="BX199" s="34"/>
    </row>
    <row r="200" spans="1:76" s="6" customFormat="1" ht="21.75" customHeight="1" x14ac:dyDescent="0.25">
      <c r="A200" s="62"/>
      <c r="B200" s="65"/>
      <c r="C200" s="56" t="s">
        <v>9</v>
      </c>
      <c r="D200" s="7">
        <f t="shared" si="57"/>
        <v>18000</v>
      </c>
      <c r="E200" s="7">
        <v>3000</v>
      </c>
      <c r="F200" s="7">
        <v>3000</v>
      </c>
      <c r="G200" s="7">
        <v>3000</v>
      </c>
      <c r="H200" s="7">
        <v>3000</v>
      </c>
      <c r="I200" s="7">
        <v>3000</v>
      </c>
      <c r="J200" s="7">
        <v>3000</v>
      </c>
      <c r="K200" s="12"/>
      <c r="L200" s="12"/>
      <c r="M200" s="12"/>
      <c r="N200" s="12"/>
      <c r="O200" s="12"/>
      <c r="P200" s="12"/>
      <c r="Q200" s="12"/>
      <c r="R200" s="12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  <c r="AO200" s="18"/>
      <c r="AP200" s="18"/>
      <c r="AQ200" s="18"/>
      <c r="AR200" s="18"/>
      <c r="AS200" s="18"/>
      <c r="AT200" s="18"/>
      <c r="AU200" s="18"/>
      <c r="AV200" s="18"/>
      <c r="AW200" s="18"/>
      <c r="AX200" s="18"/>
      <c r="AY200" s="18"/>
      <c r="AZ200" s="18"/>
      <c r="BA200" s="18"/>
      <c r="BB200" s="18"/>
      <c r="BC200" s="18"/>
      <c r="BD200" s="18"/>
      <c r="BE200" s="18"/>
      <c r="BF200" s="18"/>
      <c r="BG200" s="18"/>
      <c r="BH200" s="18"/>
      <c r="BI200" s="18"/>
      <c r="BJ200" s="18"/>
      <c r="BK200" s="18"/>
      <c r="BL200" s="18"/>
      <c r="BM200" s="18"/>
      <c r="BN200" s="18"/>
      <c r="BO200" s="18"/>
      <c r="BP200" s="18"/>
      <c r="BQ200" s="18"/>
      <c r="BR200" s="18"/>
      <c r="BS200" s="18"/>
      <c r="BT200" s="34"/>
      <c r="BU200" s="34"/>
      <c r="BV200" s="34"/>
      <c r="BW200" s="34"/>
      <c r="BX200" s="34"/>
    </row>
    <row r="201" spans="1:76" s="6" customFormat="1" ht="37.5" customHeight="1" x14ac:dyDescent="0.25">
      <c r="A201" s="62"/>
      <c r="B201" s="65"/>
      <c r="C201" s="56" t="s">
        <v>10</v>
      </c>
      <c r="D201" s="7">
        <f t="shared" si="57"/>
        <v>0</v>
      </c>
      <c r="E201" s="7"/>
      <c r="F201" s="7"/>
      <c r="G201" s="7"/>
      <c r="H201" s="7"/>
      <c r="I201" s="7"/>
      <c r="J201" s="7"/>
      <c r="K201" s="12"/>
      <c r="L201" s="12"/>
      <c r="M201" s="12"/>
      <c r="N201" s="12"/>
      <c r="O201" s="12"/>
      <c r="P201" s="12"/>
      <c r="Q201" s="12"/>
      <c r="R201" s="12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O201" s="18"/>
      <c r="AP201" s="18"/>
      <c r="AQ201" s="18"/>
      <c r="AR201" s="18"/>
      <c r="AS201" s="18"/>
      <c r="AT201" s="18"/>
      <c r="AU201" s="18"/>
      <c r="AV201" s="18"/>
      <c r="AW201" s="18"/>
      <c r="AX201" s="18"/>
      <c r="AY201" s="18"/>
      <c r="AZ201" s="18"/>
      <c r="BA201" s="18"/>
      <c r="BB201" s="18"/>
      <c r="BC201" s="18"/>
      <c r="BD201" s="18"/>
      <c r="BE201" s="18"/>
      <c r="BF201" s="18"/>
      <c r="BG201" s="18"/>
      <c r="BH201" s="18"/>
      <c r="BI201" s="18"/>
      <c r="BJ201" s="18"/>
      <c r="BK201" s="18"/>
      <c r="BL201" s="18"/>
      <c r="BM201" s="18"/>
      <c r="BN201" s="18"/>
      <c r="BO201" s="18"/>
      <c r="BP201" s="18"/>
      <c r="BQ201" s="18"/>
      <c r="BR201" s="18"/>
      <c r="BS201" s="18"/>
      <c r="BT201" s="34"/>
      <c r="BU201" s="34"/>
      <c r="BV201" s="34"/>
      <c r="BW201" s="34"/>
      <c r="BX201" s="34"/>
    </row>
    <row r="202" spans="1:76" s="6" customFormat="1" ht="30" x14ac:dyDescent="0.25">
      <c r="A202" s="63"/>
      <c r="B202" s="66"/>
      <c r="C202" s="56" t="s">
        <v>11</v>
      </c>
      <c r="D202" s="7">
        <f t="shared" si="57"/>
        <v>0</v>
      </c>
      <c r="E202" s="7"/>
      <c r="F202" s="7"/>
      <c r="G202" s="7"/>
      <c r="H202" s="7"/>
      <c r="I202" s="7"/>
      <c r="J202" s="7"/>
      <c r="K202" s="12"/>
      <c r="L202" s="12"/>
      <c r="M202" s="12"/>
      <c r="N202" s="12"/>
      <c r="O202" s="12"/>
      <c r="P202" s="12"/>
      <c r="Q202" s="12"/>
      <c r="R202" s="12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  <c r="AO202" s="18"/>
      <c r="AP202" s="18"/>
      <c r="AQ202" s="18"/>
      <c r="AR202" s="18"/>
      <c r="AS202" s="18"/>
      <c r="AT202" s="18"/>
      <c r="AU202" s="18"/>
      <c r="AV202" s="18"/>
      <c r="AW202" s="18"/>
      <c r="AX202" s="18"/>
      <c r="AY202" s="18"/>
      <c r="AZ202" s="18"/>
      <c r="BA202" s="18"/>
      <c r="BB202" s="18"/>
      <c r="BC202" s="18"/>
      <c r="BD202" s="18"/>
      <c r="BE202" s="18"/>
      <c r="BF202" s="18"/>
      <c r="BG202" s="18"/>
      <c r="BH202" s="18"/>
      <c r="BI202" s="18"/>
      <c r="BJ202" s="18"/>
      <c r="BK202" s="18"/>
      <c r="BL202" s="18"/>
      <c r="BM202" s="18"/>
      <c r="BN202" s="18"/>
      <c r="BO202" s="18"/>
      <c r="BP202" s="18"/>
      <c r="BQ202" s="18"/>
      <c r="BR202" s="18"/>
      <c r="BS202" s="18"/>
      <c r="BT202" s="34"/>
      <c r="BU202" s="34"/>
      <c r="BV202" s="34"/>
      <c r="BW202" s="34"/>
      <c r="BX202" s="34"/>
    </row>
    <row r="203" spans="1:76" s="6" customFormat="1" ht="24.75" customHeight="1" x14ac:dyDescent="0.25">
      <c r="A203" s="70" t="s">
        <v>47</v>
      </c>
      <c r="B203" s="64" t="s">
        <v>48</v>
      </c>
      <c r="C203" s="56" t="s">
        <v>7</v>
      </c>
      <c r="D203" s="7">
        <f t="shared" si="57"/>
        <v>94821687.829999998</v>
      </c>
      <c r="E203" s="7">
        <f t="shared" ref="E203:J203" si="73">E204+E205+E206+E207</f>
        <v>14594174.810000001</v>
      </c>
      <c r="F203" s="9">
        <f t="shared" si="73"/>
        <v>14612846.66</v>
      </c>
      <c r="G203" s="7">
        <f t="shared" si="73"/>
        <v>13514992.84</v>
      </c>
      <c r="H203" s="7">
        <f t="shared" si="73"/>
        <v>14123407.35</v>
      </c>
      <c r="I203" s="7">
        <f t="shared" si="73"/>
        <v>18414908.129999999</v>
      </c>
      <c r="J203" s="7">
        <f t="shared" si="73"/>
        <v>19561358.039999999</v>
      </c>
      <c r="K203" s="18"/>
      <c r="L203" s="19"/>
      <c r="M203" s="19">
        <v>2025</v>
      </c>
      <c r="N203" s="19">
        <v>2026</v>
      </c>
      <c r="O203" s="19">
        <v>2027</v>
      </c>
      <c r="P203" s="19">
        <v>2028</v>
      </c>
      <c r="Q203" s="19">
        <v>2029</v>
      </c>
      <c r="R203" s="29">
        <v>2030</v>
      </c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  <c r="AV203" s="18"/>
      <c r="AW203" s="18"/>
      <c r="AX203" s="18"/>
      <c r="AY203" s="18"/>
      <c r="AZ203" s="18"/>
      <c r="BA203" s="18"/>
      <c r="BB203" s="18"/>
      <c r="BC203" s="18"/>
      <c r="BD203" s="18"/>
      <c r="BE203" s="18"/>
      <c r="BF203" s="18"/>
      <c r="BG203" s="18"/>
      <c r="BH203" s="18"/>
      <c r="BI203" s="18"/>
      <c r="BJ203" s="18"/>
      <c r="BK203" s="18"/>
      <c r="BL203" s="18"/>
      <c r="BM203" s="18"/>
      <c r="BN203" s="18"/>
      <c r="BO203" s="18"/>
      <c r="BP203" s="22"/>
      <c r="BQ203" s="22"/>
      <c r="BR203" s="18"/>
      <c r="BS203" s="18"/>
      <c r="BT203" s="34"/>
      <c r="BU203" s="34"/>
      <c r="BV203" s="34"/>
      <c r="BW203" s="34"/>
      <c r="BX203" s="34"/>
    </row>
    <row r="204" spans="1:76" s="6" customFormat="1" ht="23.25" customHeight="1" x14ac:dyDescent="0.25">
      <c r="A204" s="71"/>
      <c r="B204" s="65"/>
      <c r="C204" s="56" t="s">
        <v>15</v>
      </c>
      <c r="D204" s="7">
        <f t="shared" si="57"/>
        <v>5785105.4699999997</v>
      </c>
      <c r="E204" s="7">
        <f>E210+E235+E345+E355+E365+E405+E410+E425</f>
        <v>1096100.25</v>
      </c>
      <c r="F204" s="7">
        <f t="shared" ref="F204:J204" si="74">F210+F235+F345+F355+F365+F405+F410+F425</f>
        <v>811281.6</v>
      </c>
      <c r="G204" s="7">
        <f t="shared" si="74"/>
        <v>811432.48</v>
      </c>
      <c r="H204" s="7">
        <f t="shared" si="74"/>
        <v>815980.48</v>
      </c>
      <c r="I204" s="7">
        <f t="shared" si="74"/>
        <v>1002573.48</v>
      </c>
      <c r="J204" s="7">
        <f t="shared" si="74"/>
        <v>1247737.18</v>
      </c>
      <c r="K204" s="18"/>
      <c r="L204" s="19" t="s">
        <v>135</v>
      </c>
      <c r="M204" s="20">
        <f>E212+E347+E357+E367+E407+E422</f>
        <v>3073836.4</v>
      </c>
      <c r="N204" s="20">
        <f t="shared" ref="N204:R204" si="75">F212+F347+F357+F367+F407</f>
        <v>3198452</v>
      </c>
      <c r="O204" s="20">
        <f t="shared" si="75"/>
        <v>3290248</v>
      </c>
      <c r="P204" s="20">
        <f t="shared" si="75"/>
        <v>3380388</v>
      </c>
      <c r="Q204" s="20">
        <f t="shared" si="75"/>
        <v>3473970</v>
      </c>
      <c r="R204" s="27">
        <f t="shared" si="75"/>
        <v>3570894</v>
      </c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  <c r="AV204" s="18"/>
      <c r="AW204" s="18"/>
      <c r="AX204" s="18"/>
      <c r="AY204" s="18"/>
      <c r="AZ204" s="18"/>
      <c r="BA204" s="18"/>
      <c r="BB204" s="18"/>
      <c r="BC204" s="18"/>
      <c r="BD204" s="18"/>
      <c r="BE204" s="18"/>
      <c r="BF204" s="18"/>
      <c r="BG204" s="18"/>
      <c r="BH204" s="18"/>
      <c r="BI204" s="18"/>
      <c r="BJ204" s="18"/>
      <c r="BK204" s="18"/>
      <c r="BL204" s="18"/>
      <c r="BM204" s="18"/>
      <c r="BN204" s="18"/>
      <c r="BO204" s="18"/>
      <c r="BP204" s="22"/>
      <c r="BQ204" s="22"/>
      <c r="BR204" s="22"/>
      <c r="BS204" s="22"/>
      <c r="BT204" s="35"/>
      <c r="BU204" s="35"/>
      <c r="BV204" s="35"/>
      <c r="BW204" s="35"/>
      <c r="BX204" s="34"/>
    </row>
    <row r="205" spans="1:76" s="6" customFormat="1" ht="18" customHeight="1" x14ac:dyDescent="0.25">
      <c r="A205" s="71"/>
      <c r="B205" s="65"/>
      <c r="C205" s="56" t="s">
        <v>9</v>
      </c>
      <c r="D205" s="7">
        <f t="shared" si="57"/>
        <v>62076310.079999998</v>
      </c>
      <c r="E205" s="7">
        <f t="shared" ref="E205:J207" si="76">E211+E236+E346+E356+E366+E406+E411+E426</f>
        <v>9319344.5600000005</v>
      </c>
      <c r="F205" s="7">
        <f t="shared" si="76"/>
        <v>9553565.6600000001</v>
      </c>
      <c r="G205" s="7">
        <f t="shared" si="76"/>
        <v>8761541.6600000001</v>
      </c>
      <c r="H205" s="7">
        <f t="shared" si="76"/>
        <v>9219516.1999999993</v>
      </c>
      <c r="I205" s="7">
        <f t="shared" si="76"/>
        <v>12287689.02</v>
      </c>
      <c r="J205" s="7">
        <f t="shared" si="76"/>
        <v>12934652.98</v>
      </c>
      <c r="K205" s="18"/>
      <c r="L205" s="19" t="s">
        <v>134</v>
      </c>
      <c r="M205" s="20">
        <f>E237</f>
        <v>804069.6</v>
      </c>
      <c r="N205" s="20">
        <f t="shared" ref="N205:R205" si="77">F237</f>
        <v>748723.4</v>
      </c>
      <c r="O205" s="20">
        <f t="shared" si="77"/>
        <v>350946.7</v>
      </c>
      <c r="P205" s="20">
        <f t="shared" si="77"/>
        <v>406698.67</v>
      </c>
      <c r="Q205" s="20">
        <f t="shared" si="77"/>
        <v>1349851.63</v>
      </c>
      <c r="R205" s="27">
        <f t="shared" si="77"/>
        <v>1507249.88</v>
      </c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  <c r="AM205" s="18"/>
      <c r="AN205" s="18"/>
      <c r="AO205" s="18"/>
      <c r="AP205" s="18"/>
      <c r="AQ205" s="18"/>
      <c r="AR205" s="18"/>
      <c r="AS205" s="18"/>
      <c r="AT205" s="18"/>
      <c r="AU205" s="18"/>
      <c r="AV205" s="18"/>
      <c r="AW205" s="18"/>
      <c r="AX205" s="18"/>
      <c r="AY205" s="18"/>
      <c r="AZ205" s="18"/>
      <c r="BA205" s="18"/>
      <c r="BB205" s="18"/>
      <c r="BC205" s="18"/>
      <c r="BD205" s="18"/>
      <c r="BE205" s="18"/>
      <c r="BF205" s="18"/>
      <c r="BG205" s="18"/>
      <c r="BH205" s="18"/>
      <c r="BI205" s="18"/>
      <c r="BJ205" s="18"/>
      <c r="BK205" s="18"/>
      <c r="BL205" s="18"/>
      <c r="BM205" s="18"/>
      <c r="BN205" s="18"/>
      <c r="BO205" s="18"/>
      <c r="BP205" s="22"/>
      <c r="BQ205" s="22"/>
      <c r="BR205" s="22"/>
      <c r="BS205" s="22"/>
      <c r="BT205" s="35"/>
      <c r="BU205" s="35"/>
      <c r="BV205" s="35"/>
      <c r="BW205" s="35"/>
      <c r="BX205" s="34"/>
    </row>
    <row r="206" spans="1:76" s="6" customFormat="1" ht="32.25" customHeight="1" x14ac:dyDescent="0.25">
      <c r="A206" s="71"/>
      <c r="B206" s="65"/>
      <c r="C206" s="56" t="s">
        <v>10</v>
      </c>
      <c r="D206" s="7">
        <f t="shared" si="57"/>
        <v>25361176.280000001</v>
      </c>
      <c r="E206" s="7">
        <f t="shared" si="76"/>
        <v>3912214</v>
      </c>
      <c r="F206" s="7">
        <f t="shared" si="76"/>
        <v>3981483.4</v>
      </c>
      <c r="G206" s="7">
        <f t="shared" si="76"/>
        <v>3675502.7</v>
      </c>
      <c r="H206" s="7">
        <f t="shared" si="76"/>
        <v>3821394.67</v>
      </c>
      <c r="I206" s="7">
        <f t="shared" si="76"/>
        <v>4858129.63</v>
      </c>
      <c r="J206" s="7">
        <f t="shared" si="76"/>
        <v>5112451.88</v>
      </c>
      <c r="K206" s="18"/>
      <c r="L206" s="19" t="s">
        <v>186</v>
      </c>
      <c r="M206" s="20">
        <v>34308</v>
      </c>
      <c r="N206" s="20">
        <v>34308</v>
      </c>
      <c r="O206" s="20">
        <v>34308</v>
      </c>
      <c r="P206" s="20">
        <v>34308</v>
      </c>
      <c r="Q206" s="20">
        <v>34308</v>
      </c>
      <c r="R206" s="27">
        <v>34308</v>
      </c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  <c r="AM206" s="18"/>
      <c r="AN206" s="18"/>
      <c r="AO206" s="18"/>
      <c r="AP206" s="18"/>
      <c r="AQ206" s="18"/>
      <c r="AR206" s="18"/>
      <c r="AS206" s="18"/>
      <c r="AT206" s="18"/>
      <c r="AU206" s="18"/>
      <c r="AV206" s="18"/>
      <c r="AW206" s="18"/>
      <c r="AX206" s="18"/>
      <c r="AY206" s="18"/>
      <c r="AZ206" s="18"/>
      <c r="BA206" s="18"/>
      <c r="BB206" s="18"/>
      <c r="BC206" s="18"/>
      <c r="BD206" s="18"/>
      <c r="BE206" s="18"/>
      <c r="BF206" s="18"/>
      <c r="BG206" s="18"/>
      <c r="BH206" s="18"/>
      <c r="BI206" s="18"/>
      <c r="BJ206" s="18"/>
      <c r="BK206" s="18"/>
      <c r="BL206" s="18"/>
      <c r="BM206" s="18"/>
      <c r="BN206" s="18"/>
      <c r="BO206" s="18"/>
      <c r="BP206" s="22"/>
      <c r="BQ206" s="22"/>
      <c r="BR206" s="22"/>
      <c r="BS206" s="22"/>
      <c r="BT206" s="35"/>
      <c r="BU206" s="35"/>
      <c r="BV206" s="35"/>
      <c r="BW206" s="35"/>
      <c r="BX206" s="34"/>
    </row>
    <row r="207" spans="1:76" s="6" customFormat="1" ht="30" x14ac:dyDescent="0.25">
      <c r="A207" s="72"/>
      <c r="B207" s="66"/>
      <c r="C207" s="56" t="s">
        <v>11</v>
      </c>
      <c r="D207" s="7">
        <f t="shared" si="57"/>
        <v>1599096</v>
      </c>
      <c r="E207" s="7">
        <f t="shared" si="76"/>
        <v>266516</v>
      </c>
      <c r="F207" s="7">
        <f t="shared" si="76"/>
        <v>266516</v>
      </c>
      <c r="G207" s="7">
        <f t="shared" si="76"/>
        <v>266516</v>
      </c>
      <c r="H207" s="7">
        <f t="shared" si="76"/>
        <v>266516</v>
      </c>
      <c r="I207" s="7">
        <f t="shared" si="76"/>
        <v>266516</v>
      </c>
      <c r="J207" s="7">
        <f t="shared" si="76"/>
        <v>266516</v>
      </c>
      <c r="K207" s="18"/>
      <c r="L207" s="19"/>
      <c r="M207" s="21">
        <f>SUM(M204:M206)</f>
        <v>3912214</v>
      </c>
      <c r="N207" s="21">
        <f t="shared" ref="N207:R207" si="78">SUM(N204:N206)</f>
        <v>3981483.4</v>
      </c>
      <c r="O207" s="21">
        <f t="shared" si="78"/>
        <v>3675502.7</v>
      </c>
      <c r="P207" s="21">
        <f t="shared" si="78"/>
        <v>3821394.67</v>
      </c>
      <c r="Q207" s="21">
        <f t="shared" si="78"/>
        <v>4858129.63</v>
      </c>
      <c r="R207" s="21">
        <f t="shared" si="78"/>
        <v>5112451.88</v>
      </c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  <c r="AM207" s="18"/>
      <c r="AN207" s="18"/>
      <c r="AO207" s="18"/>
      <c r="AP207" s="18"/>
      <c r="AQ207" s="18"/>
      <c r="AR207" s="18"/>
      <c r="AS207" s="18"/>
      <c r="AT207" s="18"/>
      <c r="AU207" s="18"/>
      <c r="AV207" s="18"/>
      <c r="AW207" s="18"/>
      <c r="AX207" s="18"/>
      <c r="AY207" s="18"/>
      <c r="AZ207" s="18"/>
      <c r="BA207" s="18"/>
      <c r="BB207" s="18"/>
      <c r="BC207" s="18"/>
      <c r="BD207" s="18"/>
      <c r="BE207" s="18"/>
      <c r="BF207" s="18"/>
      <c r="BG207" s="18"/>
      <c r="BH207" s="18"/>
      <c r="BI207" s="18"/>
      <c r="BJ207" s="18"/>
      <c r="BK207" s="18"/>
      <c r="BL207" s="18"/>
      <c r="BM207" s="18"/>
      <c r="BN207" s="18"/>
      <c r="BO207" s="18"/>
      <c r="BP207" s="22"/>
      <c r="BQ207" s="22"/>
      <c r="BR207" s="22"/>
      <c r="BS207" s="22"/>
      <c r="BT207" s="35"/>
      <c r="BU207" s="35"/>
      <c r="BV207" s="35"/>
      <c r="BW207" s="35"/>
      <c r="BX207" s="34"/>
    </row>
    <row r="208" spans="1:76" s="6" customFormat="1" x14ac:dyDescent="0.25">
      <c r="A208" s="55" t="s">
        <v>12</v>
      </c>
      <c r="B208" s="56"/>
      <c r="C208" s="56"/>
      <c r="D208" s="7">
        <f t="shared" si="57"/>
        <v>0</v>
      </c>
      <c r="E208" s="7"/>
      <c r="F208" s="7"/>
      <c r="G208" s="7"/>
      <c r="H208" s="7"/>
      <c r="I208" s="7"/>
      <c r="J208" s="7"/>
      <c r="K208" s="18"/>
      <c r="L208" s="18"/>
      <c r="M208" s="22">
        <f>M207-E206</f>
        <v>0</v>
      </c>
      <c r="N208" s="22">
        <f t="shared" ref="N208:R208" si="79">N207-F206</f>
        <v>0</v>
      </c>
      <c r="O208" s="22">
        <f t="shared" si="79"/>
        <v>0</v>
      </c>
      <c r="P208" s="22">
        <f t="shared" si="79"/>
        <v>0</v>
      </c>
      <c r="Q208" s="22">
        <f t="shared" si="79"/>
        <v>0</v>
      </c>
      <c r="R208" s="22">
        <f t="shared" si="79"/>
        <v>0</v>
      </c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  <c r="AM208" s="18"/>
      <c r="AN208" s="18"/>
      <c r="AO208" s="18"/>
      <c r="AP208" s="18"/>
      <c r="AQ208" s="18"/>
      <c r="AR208" s="18"/>
      <c r="AS208" s="18"/>
      <c r="AT208" s="18"/>
      <c r="AU208" s="18"/>
      <c r="AV208" s="18"/>
      <c r="AW208" s="18"/>
      <c r="AX208" s="18"/>
      <c r="AY208" s="18"/>
      <c r="AZ208" s="18"/>
      <c r="BA208" s="18"/>
      <c r="BB208" s="18"/>
      <c r="BC208" s="18"/>
      <c r="BD208" s="18"/>
      <c r="BE208" s="18"/>
      <c r="BF208" s="18"/>
      <c r="BG208" s="18"/>
      <c r="BH208" s="18"/>
      <c r="BI208" s="18"/>
      <c r="BJ208" s="18"/>
      <c r="BK208" s="18"/>
      <c r="BL208" s="18"/>
      <c r="BM208" s="18"/>
      <c r="BN208" s="18"/>
      <c r="BO208" s="18"/>
      <c r="BP208" s="22"/>
      <c r="BQ208" s="22"/>
      <c r="BR208" s="22"/>
      <c r="BS208" s="22"/>
      <c r="BT208" s="35"/>
      <c r="BU208" s="35"/>
      <c r="BV208" s="35"/>
      <c r="BW208" s="35"/>
      <c r="BX208" s="34"/>
    </row>
    <row r="209" spans="1:76" s="6" customFormat="1" ht="22.5" customHeight="1" x14ac:dyDescent="0.25">
      <c r="A209" s="61" t="s">
        <v>49</v>
      </c>
      <c r="B209" s="64" t="s">
        <v>50</v>
      </c>
      <c r="C209" s="56" t="s">
        <v>7</v>
      </c>
      <c r="D209" s="7">
        <f t="shared" si="57"/>
        <v>6727954.5199999996</v>
      </c>
      <c r="E209" s="7">
        <f t="shared" ref="E209:J209" si="80">E210+E211+E212+E213</f>
        <v>1109291.3</v>
      </c>
      <c r="F209" s="7">
        <f t="shared" si="80"/>
        <v>1103445.22</v>
      </c>
      <c r="G209" s="7">
        <f t="shared" si="80"/>
        <v>1112646.5</v>
      </c>
      <c r="H209" s="7">
        <f t="shared" si="80"/>
        <v>1122129.5</v>
      </c>
      <c r="I209" s="7">
        <f t="shared" si="80"/>
        <v>1133970.5</v>
      </c>
      <c r="J209" s="7">
        <f t="shared" si="80"/>
        <v>1146471.5</v>
      </c>
      <c r="K209" s="18"/>
      <c r="L209" s="18"/>
      <c r="M209" s="18">
        <v>3912214</v>
      </c>
      <c r="N209" s="18">
        <v>3981483.4</v>
      </c>
      <c r="O209" s="18">
        <v>3675502.7</v>
      </c>
      <c r="P209" s="18">
        <v>3821394.67</v>
      </c>
      <c r="Q209" s="18">
        <v>4858129.63</v>
      </c>
      <c r="R209" s="12">
        <v>5112451.88</v>
      </c>
      <c r="S209" s="18"/>
      <c r="T209" s="18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22"/>
      <c r="AH209" s="22"/>
      <c r="AI209" s="22"/>
      <c r="AJ209" s="22"/>
      <c r="AK209" s="22"/>
      <c r="AL209" s="22"/>
      <c r="AM209" s="22"/>
      <c r="AN209" s="22"/>
      <c r="AO209" s="22"/>
      <c r="AP209" s="22"/>
      <c r="AQ209" s="22"/>
      <c r="AR209" s="22"/>
      <c r="AS209" s="22"/>
      <c r="AT209" s="22"/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  <c r="BI209" s="22"/>
      <c r="BJ209" s="22"/>
      <c r="BK209" s="22"/>
      <c r="BL209" s="22"/>
      <c r="BM209" s="18"/>
      <c r="BN209" s="18"/>
      <c r="BO209" s="18"/>
      <c r="BP209" s="18"/>
      <c r="BQ209" s="18"/>
      <c r="BR209" s="18"/>
      <c r="BS209" s="18"/>
      <c r="BT209" s="34"/>
      <c r="BU209" s="34"/>
      <c r="BV209" s="34"/>
      <c r="BW209" s="34"/>
      <c r="BX209" s="34"/>
    </row>
    <row r="210" spans="1:76" s="6" customFormat="1" x14ac:dyDescent="0.25">
      <c r="A210" s="62"/>
      <c r="B210" s="65"/>
      <c r="C210" s="56" t="s">
        <v>15</v>
      </c>
      <c r="D210" s="7">
        <f t="shared" si="57"/>
        <v>2790907.2</v>
      </c>
      <c r="E210" s="7">
        <f>E215+E220+E225+E230</f>
        <v>493966.1</v>
      </c>
      <c r="F210" s="7">
        <f t="shared" ref="F210:J210" si="81">F215+F220+F225+F230</f>
        <v>450292.1</v>
      </c>
      <c r="G210" s="7">
        <f t="shared" si="81"/>
        <v>454795</v>
      </c>
      <c r="H210" s="7">
        <f t="shared" si="81"/>
        <v>459343</v>
      </c>
      <c r="I210" s="7">
        <f t="shared" si="81"/>
        <v>463936</v>
      </c>
      <c r="J210" s="7">
        <f t="shared" si="81"/>
        <v>468575</v>
      </c>
      <c r="K210" s="18"/>
      <c r="L210" s="18"/>
      <c r="M210" s="22">
        <f>M209-M207</f>
        <v>0</v>
      </c>
      <c r="N210" s="22">
        <f t="shared" ref="N210:R210" si="82">N209-N207</f>
        <v>0</v>
      </c>
      <c r="O210" s="22">
        <f t="shared" si="82"/>
        <v>0</v>
      </c>
      <c r="P210" s="22">
        <f t="shared" si="82"/>
        <v>0</v>
      </c>
      <c r="Q210" s="22">
        <f t="shared" si="82"/>
        <v>0</v>
      </c>
      <c r="R210" s="22">
        <f t="shared" si="82"/>
        <v>0</v>
      </c>
      <c r="S210" s="18"/>
      <c r="T210" s="18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  <c r="AI210" s="22"/>
      <c r="AJ210" s="22"/>
      <c r="AK210" s="22"/>
      <c r="AL210" s="22"/>
      <c r="AM210" s="22"/>
      <c r="AN210" s="22"/>
      <c r="AO210" s="22"/>
      <c r="AP210" s="22"/>
      <c r="AQ210" s="22"/>
      <c r="AR210" s="22"/>
      <c r="AS210" s="22"/>
      <c r="AT210" s="22"/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  <c r="BI210" s="22"/>
      <c r="BJ210" s="22"/>
      <c r="BK210" s="22"/>
      <c r="BL210" s="22"/>
      <c r="BM210" s="18"/>
      <c r="BN210" s="18"/>
      <c r="BO210" s="18"/>
      <c r="BP210" s="22"/>
      <c r="BQ210" s="22"/>
      <c r="BR210" s="22"/>
      <c r="BS210" s="22"/>
      <c r="BT210" s="35"/>
      <c r="BU210" s="35"/>
      <c r="BV210" s="35"/>
      <c r="BW210" s="35"/>
      <c r="BX210" s="34"/>
    </row>
    <row r="211" spans="1:76" s="6" customFormat="1" x14ac:dyDescent="0.25">
      <c r="A211" s="62"/>
      <c r="B211" s="65"/>
      <c r="C211" s="56" t="s">
        <v>9</v>
      </c>
      <c r="D211" s="7">
        <f t="shared" si="57"/>
        <v>2124503.3199999998</v>
      </c>
      <c r="E211" s="7">
        <f t="shared" ref="E211:J213" si="83">E216+E221+E226+E231</f>
        <v>325392.7</v>
      </c>
      <c r="F211" s="7">
        <f t="shared" si="83"/>
        <v>354508.62</v>
      </c>
      <c r="G211" s="7">
        <f t="shared" si="83"/>
        <v>356618</v>
      </c>
      <c r="H211" s="7">
        <f t="shared" si="83"/>
        <v>358897</v>
      </c>
      <c r="I211" s="7">
        <f t="shared" si="83"/>
        <v>362670</v>
      </c>
      <c r="J211" s="7">
        <f t="shared" si="83"/>
        <v>366417</v>
      </c>
      <c r="K211" s="18"/>
      <c r="L211" s="22"/>
      <c r="M211" s="22"/>
      <c r="N211" s="22"/>
      <c r="O211" s="22"/>
      <c r="P211" s="22"/>
      <c r="Q211" s="22"/>
      <c r="R211" s="22"/>
      <c r="S211" s="18"/>
      <c r="T211" s="18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  <c r="AI211" s="22"/>
      <c r="AJ211" s="22"/>
      <c r="AK211" s="22"/>
      <c r="AL211" s="22"/>
      <c r="AM211" s="22"/>
      <c r="AN211" s="22"/>
      <c r="AO211" s="22"/>
      <c r="AP211" s="22"/>
      <c r="AQ211" s="22"/>
      <c r="AR211" s="22"/>
      <c r="AS211" s="22"/>
      <c r="AT211" s="22"/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  <c r="BH211" s="22"/>
      <c r="BI211" s="22"/>
      <c r="BJ211" s="22"/>
      <c r="BK211" s="22"/>
      <c r="BL211" s="22"/>
      <c r="BM211" s="18"/>
      <c r="BN211" s="18"/>
      <c r="BO211" s="18"/>
      <c r="BP211" s="22"/>
      <c r="BQ211" s="22"/>
      <c r="BR211" s="22"/>
      <c r="BS211" s="22"/>
      <c r="BT211" s="35"/>
      <c r="BU211" s="35"/>
      <c r="BV211" s="35"/>
      <c r="BW211" s="35"/>
      <c r="BX211" s="35"/>
    </row>
    <row r="212" spans="1:76" s="6" customFormat="1" ht="30" x14ac:dyDescent="0.25">
      <c r="A212" s="62"/>
      <c r="B212" s="65"/>
      <c r="C212" s="56" t="s">
        <v>10</v>
      </c>
      <c r="D212" s="7">
        <f t="shared" si="57"/>
        <v>1574089</v>
      </c>
      <c r="E212" s="7">
        <f t="shared" si="83"/>
        <v>250190</v>
      </c>
      <c r="F212" s="7">
        <f t="shared" si="83"/>
        <v>258902</v>
      </c>
      <c r="G212" s="7">
        <f t="shared" si="83"/>
        <v>261491</v>
      </c>
      <c r="H212" s="7">
        <f t="shared" si="83"/>
        <v>264147</v>
      </c>
      <c r="I212" s="7">
        <f t="shared" si="83"/>
        <v>267622</v>
      </c>
      <c r="J212" s="7">
        <f t="shared" si="83"/>
        <v>271737</v>
      </c>
      <c r="K212" s="18"/>
      <c r="L212" s="22"/>
      <c r="M212" s="22"/>
      <c r="N212" s="22"/>
      <c r="O212" s="22"/>
      <c r="P212" s="22"/>
      <c r="Q212" s="22"/>
      <c r="R212" s="22"/>
      <c r="S212" s="18"/>
      <c r="T212" s="18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22"/>
      <c r="AH212" s="22"/>
      <c r="AI212" s="22"/>
      <c r="AJ212" s="22"/>
      <c r="AK212" s="22"/>
      <c r="AL212" s="22"/>
      <c r="AM212" s="22"/>
      <c r="AN212" s="22"/>
      <c r="AO212" s="22"/>
      <c r="AP212" s="22"/>
      <c r="AQ212" s="22"/>
      <c r="AR212" s="22"/>
      <c r="AS212" s="22"/>
      <c r="AT212" s="22"/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  <c r="BH212" s="22"/>
      <c r="BI212" s="22"/>
      <c r="BJ212" s="22"/>
      <c r="BK212" s="22"/>
      <c r="BL212" s="22"/>
      <c r="BM212" s="18"/>
      <c r="BN212" s="18"/>
      <c r="BO212" s="18"/>
      <c r="BP212" s="22"/>
      <c r="BQ212" s="22"/>
      <c r="BR212" s="22"/>
      <c r="BS212" s="22"/>
      <c r="BT212" s="35"/>
      <c r="BU212" s="35"/>
      <c r="BV212" s="35"/>
      <c r="BW212" s="35"/>
      <c r="BX212" s="35"/>
    </row>
    <row r="213" spans="1:76" s="6" customFormat="1" ht="30" x14ac:dyDescent="0.25">
      <c r="A213" s="63"/>
      <c r="B213" s="66"/>
      <c r="C213" s="56" t="s">
        <v>11</v>
      </c>
      <c r="D213" s="7">
        <f t="shared" si="57"/>
        <v>238455</v>
      </c>
      <c r="E213" s="7">
        <f t="shared" si="83"/>
        <v>39742.5</v>
      </c>
      <c r="F213" s="7">
        <f t="shared" si="83"/>
        <v>39742.5</v>
      </c>
      <c r="G213" s="7">
        <f t="shared" si="83"/>
        <v>39742.5</v>
      </c>
      <c r="H213" s="7">
        <f t="shared" si="83"/>
        <v>39742.5</v>
      </c>
      <c r="I213" s="7">
        <f t="shared" si="83"/>
        <v>39742.5</v>
      </c>
      <c r="J213" s="7">
        <f t="shared" si="83"/>
        <v>39742.5</v>
      </c>
      <c r="K213" s="18"/>
      <c r="L213" s="22"/>
      <c r="M213" s="22"/>
      <c r="N213" s="22"/>
      <c r="O213" s="22"/>
      <c r="P213" s="22"/>
      <c r="Q213" s="22"/>
      <c r="R213" s="22"/>
      <c r="S213" s="18"/>
      <c r="T213" s="18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  <c r="AI213" s="22"/>
      <c r="AJ213" s="22"/>
      <c r="AK213" s="22"/>
      <c r="AL213" s="22"/>
      <c r="AM213" s="22"/>
      <c r="AN213" s="22"/>
      <c r="AO213" s="22"/>
      <c r="AP213" s="22"/>
      <c r="AQ213" s="22"/>
      <c r="AR213" s="22"/>
      <c r="AS213" s="22"/>
      <c r="AT213" s="22"/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  <c r="BH213" s="22"/>
      <c r="BI213" s="22"/>
      <c r="BJ213" s="22"/>
      <c r="BK213" s="22"/>
      <c r="BL213" s="22"/>
      <c r="BM213" s="18"/>
      <c r="BN213" s="18"/>
      <c r="BO213" s="18"/>
      <c r="BP213" s="22"/>
      <c r="BQ213" s="22"/>
      <c r="BR213" s="22"/>
      <c r="BS213" s="22"/>
      <c r="BT213" s="35"/>
      <c r="BU213" s="35"/>
      <c r="BV213" s="35"/>
      <c r="BW213" s="35"/>
      <c r="BX213" s="34"/>
    </row>
    <row r="214" spans="1:76" s="6" customFormat="1" ht="18.75" customHeight="1" x14ac:dyDescent="0.25">
      <c r="A214" s="61" t="s">
        <v>51</v>
      </c>
      <c r="B214" s="64" t="s">
        <v>153</v>
      </c>
      <c r="C214" s="56" t="s">
        <v>7</v>
      </c>
      <c r="D214" s="7">
        <f t="shared" si="57"/>
        <v>2101307</v>
      </c>
      <c r="E214" s="7">
        <f t="shared" ref="E214:J214" si="84">E215+E216+E217+E218</f>
        <v>342735</v>
      </c>
      <c r="F214" s="7">
        <f t="shared" si="84"/>
        <v>348095</v>
      </c>
      <c r="G214" s="7">
        <f t="shared" si="84"/>
        <v>349887</v>
      </c>
      <c r="H214" s="7">
        <f t="shared" si="84"/>
        <v>351696</v>
      </c>
      <c r="I214" s="7">
        <f t="shared" si="84"/>
        <v>353524</v>
      </c>
      <c r="J214" s="7">
        <f t="shared" si="84"/>
        <v>355370</v>
      </c>
      <c r="K214" s="12"/>
      <c r="L214" s="12"/>
      <c r="M214" s="16"/>
      <c r="N214" s="16"/>
      <c r="O214" s="16"/>
      <c r="P214" s="16"/>
      <c r="Q214" s="16"/>
      <c r="R214" s="16"/>
      <c r="S214" s="18"/>
      <c r="T214" s="18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22"/>
      <c r="AH214" s="22"/>
      <c r="AI214" s="22"/>
      <c r="AJ214" s="22"/>
      <c r="AK214" s="22"/>
      <c r="AL214" s="22"/>
      <c r="AM214" s="22"/>
      <c r="AN214" s="22"/>
      <c r="AO214" s="22"/>
      <c r="AP214" s="22"/>
      <c r="AQ214" s="22"/>
      <c r="AR214" s="22"/>
      <c r="AS214" s="22"/>
      <c r="AT214" s="22"/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  <c r="BH214" s="22"/>
      <c r="BI214" s="22"/>
      <c r="BJ214" s="22"/>
      <c r="BK214" s="18"/>
      <c r="BL214" s="18"/>
      <c r="BM214" s="18"/>
      <c r="BN214" s="18"/>
      <c r="BO214" s="18"/>
      <c r="BP214" s="22"/>
      <c r="BQ214" s="22"/>
      <c r="BR214" s="22"/>
      <c r="BS214" s="22"/>
      <c r="BT214" s="35"/>
      <c r="BU214" s="35"/>
      <c r="BV214" s="35"/>
      <c r="BW214" s="35"/>
      <c r="BX214" s="34"/>
    </row>
    <row r="215" spans="1:76" s="6" customFormat="1" ht="16.5" customHeight="1" x14ac:dyDescent="0.25">
      <c r="A215" s="62"/>
      <c r="B215" s="65"/>
      <c r="C215" s="56" t="s">
        <v>15</v>
      </c>
      <c r="D215" s="7">
        <f t="shared" si="57"/>
        <v>0</v>
      </c>
      <c r="E215" s="7"/>
      <c r="F215" s="7"/>
      <c r="G215" s="7"/>
      <c r="H215" s="7"/>
      <c r="I215" s="7"/>
      <c r="J215" s="7"/>
      <c r="K215" s="12"/>
      <c r="L215" s="12"/>
      <c r="M215" s="16"/>
      <c r="N215" s="12"/>
      <c r="O215" s="12"/>
      <c r="P215" s="12"/>
      <c r="Q215" s="12"/>
      <c r="R215" s="12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  <c r="AM215" s="18"/>
      <c r="AN215" s="18"/>
      <c r="AO215" s="18"/>
      <c r="AP215" s="18"/>
      <c r="AQ215" s="18"/>
      <c r="AR215" s="18"/>
      <c r="AS215" s="18"/>
      <c r="AT215" s="18"/>
      <c r="AU215" s="18"/>
      <c r="AV215" s="18"/>
      <c r="AW215" s="18"/>
      <c r="AX215" s="18"/>
      <c r="AY215" s="18"/>
      <c r="AZ215" s="18"/>
      <c r="BA215" s="18"/>
      <c r="BB215" s="18"/>
      <c r="BC215" s="18"/>
      <c r="BD215" s="18"/>
      <c r="BE215" s="18"/>
      <c r="BF215" s="18"/>
      <c r="BG215" s="18"/>
      <c r="BH215" s="18"/>
      <c r="BI215" s="18"/>
      <c r="BJ215" s="18"/>
      <c r="BK215" s="18"/>
      <c r="BL215" s="18"/>
      <c r="BM215" s="18"/>
      <c r="BN215" s="18"/>
      <c r="BO215" s="18"/>
      <c r="BP215" s="18"/>
      <c r="BQ215" s="18"/>
      <c r="BR215" s="18"/>
      <c r="BS215" s="18"/>
      <c r="BT215" s="34"/>
      <c r="BU215" s="34"/>
      <c r="BV215" s="34"/>
      <c r="BW215" s="34"/>
      <c r="BX215" s="34"/>
    </row>
    <row r="216" spans="1:76" s="6" customFormat="1" ht="21.75" customHeight="1" x14ac:dyDescent="0.25">
      <c r="A216" s="62"/>
      <c r="B216" s="65"/>
      <c r="C216" s="56" t="s">
        <v>9</v>
      </c>
      <c r="D216" s="7">
        <f t="shared" si="57"/>
        <v>861600</v>
      </c>
      <c r="E216" s="7">
        <v>143600</v>
      </c>
      <c r="F216" s="7">
        <v>143600</v>
      </c>
      <c r="G216" s="7">
        <v>143600</v>
      </c>
      <c r="H216" s="7">
        <v>143600</v>
      </c>
      <c r="I216" s="7">
        <v>143600</v>
      </c>
      <c r="J216" s="7">
        <v>143600</v>
      </c>
      <c r="K216" s="12"/>
      <c r="L216" s="12"/>
      <c r="M216" s="12"/>
      <c r="N216" s="12"/>
      <c r="O216" s="12"/>
      <c r="P216" s="12"/>
      <c r="Q216" s="12"/>
      <c r="R216" s="12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  <c r="AM216" s="18"/>
      <c r="AN216" s="18"/>
      <c r="AO216" s="18"/>
      <c r="AP216" s="18"/>
      <c r="AQ216" s="18"/>
      <c r="AR216" s="18"/>
      <c r="AS216" s="18"/>
      <c r="AT216" s="18"/>
      <c r="AU216" s="18"/>
      <c r="AV216" s="18"/>
      <c r="AW216" s="18"/>
      <c r="AX216" s="18"/>
      <c r="AY216" s="18"/>
      <c r="AZ216" s="18"/>
      <c r="BA216" s="18"/>
      <c r="BB216" s="18"/>
      <c r="BC216" s="18"/>
      <c r="BD216" s="18"/>
      <c r="BE216" s="18"/>
      <c r="BF216" s="18"/>
      <c r="BG216" s="18"/>
      <c r="BH216" s="18"/>
      <c r="BI216" s="18"/>
      <c r="BJ216" s="18"/>
      <c r="BK216" s="18"/>
      <c r="BL216" s="18"/>
      <c r="BM216" s="18"/>
      <c r="BN216" s="18"/>
      <c r="BO216" s="18"/>
      <c r="BP216" s="18"/>
      <c r="BQ216" s="18"/>
      <c r="BR216" s="18"/>
      <c r="BS216" s="18"/>
      <c r="BT216" s="34"/>
      <c r="BU216" s="34"/>
      <c r="BV216" s="34"/>
      <c r="BW216" s="34"/>
      <c r="BX216" s="34"/>
    </row>
    <row r="217" spans="1:76" s="6" customFormat="1" ht="27.75" customHeight="1" x14ac:dyDescent="0.25">
      <c r="A217" s="62"/>
      <c r="B217" s="65"/>
      <c r="C217" s="56" t="s">
        <v>10</v>
      </c>
      <c r="D217" s="7">
        <f t="shared" si="57"/>
        <v>1087655</v>
      </c>
      <c r="E217" s="7">
        <v>173793</v>
      </c>
      <c r="F217" s="7">
        <v>179153</v>
      </c>
      <c r="G217" s="25">
        <v>180945</v>
      </c>
      <c r="H217" s="25">
        <v>182754</v>
      </c>
      <c r="I217" s="25">
        <v>184582</v>
      </c>
      <c r="J217" s="25">
        <v>186428</v>
      </c>
      <c r="K217" s="12"/>
      <c r="L217" s="12"/>
      <c r="M217" s="12"/>
      <c r="N217" s="12"/>
      <c r="O217" s="12"/>
      <c r="P217" s="12"/>
      <c r="Q217" s="12"/>
      <c r="R217" s="12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39"/>
      <c r="AO217" s="39"/>
      <c r="AP217" s="39"/>
      <c r="AQ217" s="39"/>
      <c r="AR217" s="39"/>
      <c r="AS217" s="39"/>
      <c r="AT217" s="39"/>
      <c r="AU217" s="39"/>
      <c r="AV217" s="39"/>
      <c r="AW217" s="39"/>
      <c r="AX217" s="39"/>
      <c r="AY217" s="39"/>
      <c r="AZ217" s="39"/>
      <c r="BA217" s="39"/>
      <c r="BB217" s="39"/>
      <c r="BC217" s="39"/>
      <c r="BD217" s="39"/>
      <c r="BE217" s="39"/>
      <c r="BF217" s="39"/>
      <c r="BG217" s="39"/>
      <c r="BH217" s="39"/>
      <c r="BI217" s="39"/>
      <c r="BJ217" s="39"/>
      <c r="BK217" s="39"/>
      <c r="BL217" s="39"/>
      <c r="BM217" s="18"/>
      <c r="BN217" s="18"/>
      <c r="BO217" s="18"/>
      <c r="BP217" s="18"/>
      <c r="BQ217" s="18"/>
      <c r="BR217" s="22"/>
      <c r="BS217" s="22"/>
      <c r="BT217" s="35"/>
      <c r="BU217" s="35"/>
      <c r="BV217" s="35"/>
      <c r="BW217" s="36"/>
      <c r="BX217" s="35"/>
    </row>
    <row r="218" spans="1:76" s="6" customFormat="1" ht="35.25" customHeight="1" x14ac:dyDescent="0.25">
      <c r="A218" s="63"/>
      <c r="B218" s="66"/>
      <c r="C218" s="56" t="s">
        <v>11</v>
      </c>
      <c r="D218" s="7">
        <f t="shared" si="57"/>
        <v>152052</v>
      </c>
      <c r="E218" s="7">
        <v>25342</v>
      </c>
      <c r="F218" s="7">
        <v>25342</v>
      </c>
      <c r="G218" s="7">
        <v>25342</v>
      </c>
      <c r="H218" s="7">
        <v>25342</v>
      </c>
      <c r="I218" s="7">
        <v>25342</v>
      </c>
      <c r="J218" s="7">
        <v>25342</v>
      </c>
      <c r="K218" s="12"/>
      <c r="L218" s="12"/>
      <c r="M218" s="12"/>
      <c r="N218" s="12"/>
      <c r="O218" s="12"/>
      <c r="P218" s="12"/>
      <c r="Q218" s="12"/>
      <c r="R218" s="12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  <c r="AM218" s="18"/>
      <c r="AN218" s="18"/>
      <c r="AO218" s="18"/>
      <c r="AP218" s="18"/>
      <c r="AQ218" s="18"/>
      <c r="AR218" s="18"/>
      <c r="AS218" s="18"/>
      <c r="AT218" s="18"/>
      <c r="AU218" s="18"/>
      <c r="AV218" s="18"/>
      <c r="AW218" s="18"/>
      <c r="AX218" s="18"/>
      <c r="AY218" s="18"/>
      <c r="AZ218" s="18"/>
      <c r="BA218" s="18"/>
      <c r="BB218" s="18"/>
      <c r="BC218" s="18"/>
      <c r="BD218" s="18"/>
      <c r="BE218" s="18"/>
      <c r="BF218" s="18"/>
      <c r="BG218" s="18"/>
      <c r="BH218" s="18"/>
      <c r="BI218" s="18"/>
      <c r="BJ218" s="18"/>
      <c r="BK218" s="18"/>
      <c r="BL218" s="18"/>
      <c r="BM218" s="18"/>
      <c r="BN218" s="18"/>
      <c r="BO218" s="18"/>
      <c r="BP218" s="18"/>
      <c r="BQ218" s="18"/>
      <c r="BR218" s="37"/>
      <c r="BS218" s="37"/>
      <c r="BT218" s="36"/>
      <c r="BU218" s="36"/>
      <c r="BV218" s="36"/>
      <c r="BW218" s="36"/>
      <c r="BX218" s="36"/>
    </row>
    <row r="219" spans="1:76" s="6" customFormat="1" ht="24.75" customHeight="1" x14ac:dyDescent="0.25">
      <c r="A219" s="74" t="s">
        <v>52</v>
      </c>
      <c r="B219" s="77" t="s">
        <v>53</v>
      </c>
      <c r="C219" s="56" t="s">
        <v>7</v>
      </c>
      <c r="D219" s="7">
        <f t="shared" si="57"/>
        <v>190262.7</v>
      </c>
      <c r="E219" s="7">
        <f t="shared" ref="E219:J219" si="85">E220+E221+E222+E223</f>
        <v>30404.400000000001</v>
      </c>
      <c r="F219" s="7">
        <f t="shared" si="85"/>
        <v>31118.3</v>
      </c>
      <c r="G219" s="7">
        <f t="shared" si="85"/>
        <v>31285.5</v>
      </c>
      <c r="H219" s="7">
        <f t="shared" si="85"/>
        <v>31644.5</v>
      </c>
      <c r="I219" s="7">
        <f t="shared" si="85"/>
        <v>32711.5</v>
      </c>
      <c r="J219" s="7">
        <f t="shared" si="85"/>
        <v>33098.5</v>
      </c>
      <c r="K219" s="12"/>
      <c r="L219" s="12"/>
      <c r="M219" s="12"/>
      <c r="N219" s="12"/>
      <c r="O219" s="12"/>
      <c r="P219" s="12"/>
      <c r="Q219" s="12"/>
      <c r="R219" s="12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  <c r="AM219" s="18"/>
      <c r="AN219" s="18"/>
      <c r="AO219" s="18"/>
      <c r="AP219" s="18"/>
      <c r="AQ219" s="18"/>
      <c r="AR219" s="18"/>
      <c r="AS219" s="18"/>
      <c r="AT219" s="18"/>
      <c r="AU219" s="18"/>
      <c r="AV219" s="18"/>
      <c r="AW219" s="18"/>
      <c r="AX219" s="18"/>
      <c r="AY219" s="18"/>
      <c r="AZ219" s="18"/>
      <c r="BA219" s="18"/>
      <c r="BB219" s="18"/>
      <c r="BC219" s="18"/>
      <c r="BD219" s="18"/>
      <c r="BE219" s="18"/>
      <c r="BF219" s="18"/>
      <c r="BG219" s="18"/>
      <c r="BH219" s="18"/>
      <c r="BI219" s="18"/>
      <c r="BJ219" s="18"/>
      <c r="BK219" s="18"/>
      <c r="BL219" s="18"/>
      <c r="BM219" s="18"/>
      <c r="BN219" s="18"/>
      <c r="BO219" s="18"/>
      <c r="BP219" s="18"/>
      <c r="BQ219" s="18"/>
      <c r="BR219" s="18"/>
      <c r="BS219" s="18"/>
      <c r="BT219" s="34"/>
      <c r="BU219" s="34"/>
      <c r="BV219" s="34"/>
      <c r="BW219" s="34"/>
      <c r="BX219" s="34"/>
    </row>
    <row r="220" spans="1:76" s="6" customFormat="1" ht="27" customHeight="1" x14ac:dyDescent="0.25">
      <c r="A220" s="75"/>
      <c r="B220" s="78"/>
      <c r="C220" s="56" t="s">
        <v>15</v>
      </c>
      <c r="D220" s="7">
        <f t="shared" si="57"/>
        <v>0</v>
      </c>
      <c r="E220" s="7"/>
      <c r="F220" s="7"/>
      <c r="G220" s="7"/>
      <c r="H220" s="7"/>
      <c r="I220" s="7"/>
      <c r="J220" s="7"/>
      <c r="K220" s="12"/>
      <c r="L220" s="12"/>
      <c r="M220" s="12"/>
      <c r="N220" s="12"/>
      <c r="O220" s="12"/>
      <c r="P220" s="12"/>
      <c r="Q220" s="12"/>
      <c r="R220" s="12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  <c r="AM220" s="18"/>
      <c r="AN220" s="18"/>
      <c r="AO220" s="18"/>
      <c r="AP220" s="18"/>
      <c r="AQ220" s="18"/>
      <c r="AR220" s="18"/>
      <c r="AS220" s="18"/>
      <c r="AT220" s="18"/>
      <c r="AU220" s="18"/>
      <c r="AV220" s="18"/>
      <c r="AW220" s="18"/>
      <c r="AX220" s="18"/>
      <c r="AY220" s="18"/>
      <c r="AZ220" s="18"/>
      <c r="BA220" s="18"/>
      <c r="BB220" s="18"/>
      <c r="BC220" s="18"/>
      <c r="BD220" s="18"/>
      <c r="BE220" s="18"/>
      <c r="BF220" s="18"/>
      <c r="BG220" s="18"/>
      <c r="BH220" s="18"/>
      <c r="BI220" s="18"/>
      <c r="BJ220" s="18"/>
      <c r="BK220" s="18"/>
      <c r="BL220" s="18"/>
      <c r="BM220" s="18"/>
      <c r="BN220" s="18"/>
      <c r="BO220" s="18"/>
      <c r="BP220" s="18"/>
      <c r="BQ220" s="18"/>
      <c r="BR220" s="18"/>
      <c r="BS220" s="18"/>
      <c r="BT220" s="34"/>
      <c r="BU220" s="34"/>
      <c r="BV220" s="34"/>
      <c r="BW220" s="34"/>
      <c r="BX220" s="34"/>
    </row>
    <row r="221" spans="1:76" s="6" customFormat="1" ht="26.25" customHeight="1" x14ac:dyDescent="0.25">
      <c r="A221" s="75"/>
      <c r="B221" s="78"/>
      <c r="C221" s="56" t="s">
        <v>9</v>
      </c>
      <c r="D221" s="7">
        <f t="shared" si="57"/>
        <v>91390.7</v>
      </c>
      <c r="E221" s="7">
        <v>14130.9</v>
      </c>
      <c r="F221" s="7">
        <v>14694.8</v>
      </c>
      <c r="G221" s="7">
        <v>14842</v>
      </c>
      <c r="H221" s="7">
        <v>15139</v>
      </c>
      <c r="I221" s="7">
        <v>16131</v>
      </c>
      <c r="J221" s="7">
        <v>16453</v>
      </c>
      <c r="K221" s="12"/>
      <c r="L221" s="12"/>
      <c r="M221" s="12"/>
      <c r="N221" s="12"/>
      <c r="O221" s="12"/>
      <c r="P221" s="12"/>
      <c r="Q221" s="12"/>
      <c r="R221" s="12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F221" s="39"/>
      <c r="AG221" s="39"/>
      <c r="AH221" s="39"/>
      <c r="AI221" s="39"/>
      <c r="AJ221" s="39"/>
      <c r="AK221" s="39"/>
      <c r="AL221" s="39"/>
      <c r="AM221" s="39"/>
      <c r="AN221" s="39"/>
      <c r="AO221" s="39"/>
      <c r="AP221" s="39"/>
      <c r="AQ221" s="39"/>
      <c r="AR221" s="39"/>
      <c r="AS221" s="39"/>
      <c r="AT221" s="39"/>
      <c r="AU221" s="39"/>
      <c r="AV221" s="39"/>
      <c r="AW221" s="39"/>
      <c r="AX221" s="39"/>
      <c r="AY221" s="39"/>
      <c r="AZ221" s="39"/>
      <c r="BA221" s="39"/>
      <c r="BB221" s="39"/>
      <c r="BC221" s="39"/>
      <c r="BD221" s="39"/>
      <c r="BE221" s="39"/>
      <c r="BF221" s="39"/>
      <c r="BG221" s="39"/>
      <c r="BH221" s="39"/>
      <c r="BI221" s="39"/>
      <c r="BJ221" s="39"/>
      <c r="BK221" s="39"/>
      <c r="BL221" s="39"/>
      <c r="BM221" s="18"/>
      <c r="BN221" s="18"/>
      <c r="BO221" s="18"/>
      <c r="BP221" s="18"/>
      <c r="BQ221" s="18"/>
      <c r="BR221" s="18"/>
      <c r="BS221" s="18"/>
      <c r="BT221" s="34"/>
      <c r="BU221" s="34"/>
      <c r="BV221" s="34"/>
      <c r="BW221" s="34"/>
      <c r="BX221" s="34"/>
    </row>
    <row r="222" spans="1:76" s="6" customFormat="1" ht="30" x14ac:dyDescent="0.25">
      <c r="A222" s="75"/>
      <c r="B222" s="78"/>
      <c r="C222" s="56" t="s">
        <v>10</v>
      </c>
      <c r="D222" s="7">
        <f t="shared" si="57"/>
        <v>12469</v>
      </c>
      <c r="E222" s="7">
        <v>1873</v>
      </c>
      <c r="F222" s="7">
        <v>2023</v>
      </c>
      <c r="G222" s="7">
        <v>2043</v>
      </c>
      <c r="H222" s="7">
        <v>2105</v>
      </c>
      <c r="I222" s="7">
        <v>2180</v>
      </c>
      <c r="J222" s="7">
        <v>2245</v>
      </c>
      <c r="K222" s="12"/>
      <c r="L222" s="12"/>
      <c r="M222" s="12"/>
      <c r="N222" s="12"/>
      <c r="O222" s="12"/>
      <c r="P222" s="12"/>
      <c r="Q222" s="12"/>
      <c r="R222" s="12"/>
      <c r="S222" s="39"/>
      <c r="T222" s="39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F222" s="39"/>
      <c r="AG222" s="39"/>
      <c r="AH222" s="39"/>
      <c r="AI222" s="39"/>
      <c r="AJ222" s="39"/>
      <c r="AK222" s="39"/>
      <c r="AL222" s="39"/>
      <c r="AM222" s="39"/>
      <c r="AN222" s="39"/>
      <c r="AO222" s="39"/>
      <c r="AP222" s="39"/>
      <c r="AQ222" s="39"/>
      <c r="AR222" s="39"/>
      <c r="AS222" s="39"/>
      <c r="AT222" s="39"/>
      <c r="AU222" s="39"/>
      <c r="AV222" s="39"/>
      <c r="AW222" s="39"/>
      <c r="AX222" s="39"/>
      <c r="AY222" s="39"/>
      <c r="AZ222" s="39"/>
      <c r="BA222" s="39"/>
      <c r="BB222" s="39"/>
      <c r="BC222" s="39"/>
      <c r="BD222" s="39"/>
      <c r="BE222" s="39"/>
      <c r="BF222" s="39"/>
      <c r="BG222" s="39"/>
      <c r="BH222" s="39"/>
      <c r="BI222" s="39"/>
      <c r="BJ222" s="39"/>
      <c r="BK222" s="39"/>
      <c r="BL222" s="39"/>
      <c r="BM222" s="18"/>
      <c r="BN222" s="18"/>
      <c r="BO222" s="18"/>
      <c r="BP222" s="18"/>
      <c r="BQ222" s="18"/>
      <c r="BR222" s="18"/>
      <c r="BS222" s="18"/>
      <c r="BT222" s="34"/>
      <c r="BU222" s="34"/>
      <c r="BV222" s="34"/>
      <c r="BW222" s="34"/>
      <c r="BX222" s="34"/>
    </row>
    <row r="223" spans="1:76" s="6" customFormat="1" ht="30" x14ac:dyDescent="0.25">
      <c r="A223" s="76"/>
      <c r="B223" s="79"/>
      <c r="C223" s="56" t="s">
        <v>11</v>
      </c>
      <c r="D223" s="7">
        <f t="shared" si="57"/>
        <v>86403</v>
      </c>
      <c r="E223" s="7">
        <v>14400.5</v>
      </c>
      <c r="F223" s="7">
        <v>14400.5</v>
      </c>
      <c r="G223" s="7">
        <v>14400.5</v>
      </c>
      <c r="H223" s="7">
        <v>14400.5</v>
      </c>
      <c r="I223" s="7">
        <v>14400.5</v>
      </c>
      <c r="J223" s="7">
        <v>14400.5</v>
      </c>
      <c r="K223" s="12"/>
      <c r="L223" s="12"/>
      <c r="M223" s="12"/>
      <c r="N223" s="12"/>
      <c r="O223" s="12"/>
      <c r="P223" s="12"/>
      <c r="Q223" s="12"/>
      <c r="R223" s="12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  <c r="AM223" s="18"/>
      <c r="AN223" s="18"/>
      <c r="AO223" s="18"/>
      <c r="AP223" s="18"/>
      <c r="AQ223" s="18"/>
      <c r="AR223" s="18"/>
      <c r="AS223" s="18"/>
      <c r="AT223" s="18"/>
      <c r="AU223" s="18"/>
      <c r="AV223" s="18"/>
      <c r="AW223" s="18"/>
      <c r="AX223" s="18"/>
      <c r="AY223" s="18"/>
      <c r="AZ223" s="18"/>
      <c r="BA223" s="18"/>
      <c r="BB223" s="18"/>
      <c r="BC223" s="18"/>
      <c r="BD223" s="18"/>
      <c r="BE223" s="18"/>
      <c r="BF223" s="18"/>
      <c r="BG223" s="18"/>
      <c r="BH223" s="18"/>
      <c r="BI223" s="18"/>
      <c r="BJ223" s="18"/>
      <c r="BK223" s="18"/>
      <c r="BL223" s="18"/>
      <c r="BM223" s="18"/>
      <c r="BN223" s="18"/>
      <c r="BO223" s="18"/>
      <c r="BP223" s="18"/>
      <c r="BQ223" s="18"/>
      <c r="BR223" s="18"/>
      <c r="BS223" s="18"/>
      <c r="BT223" s="34"/>
      <c r="BU223" s="34"/>
      <c r="BV223" s="34"/>
      <c r="BW223" s="34"/>
      <c r="BX223" s="34"/>
    </row>
    <row r="224" spans="1:76" s="6" customFormat="1" ht="26.25" customHeight="1" x14ac:dyDescent="0.25">
      <c r="A224" s="61" t="s">
        <v>54</v>
      </c>
      <c r="B224" s="64" t="s">
        <v>55</v>
      </c>
      <c r="C224" s="56" t="s">
        <v>7</v>
      </c>
      <c r="D224" s="7">
        <f t="shared" si="57"/>
        <v>933687.92</v>
      </c>
      <c r="E224" s="7">
        <f t="shared" ref="E224:J224" si="86">E225+E226+E227+E228</f>
        <v>147146</v>
      </c>
      <c r="F224" s="7">
        <f t="shared" si="86"/>
        <v>153031.92000000001</v>
      </c>
      <c r="G224" s="7">
        <f t="shared" si="86"/>
        <v>154562</v>
      </c>
      <c r="H224" s="7">
        <f t="shared" si="86"/>
        <v>156108</v>
      </c>
      <c r="I224" s="7">
        <f t="shared" si="86"/>
        <v>159228</v>
      </c>
      <c r="J224" s="7">
        <f t="shared" si="86"/>
        <v>163612</v>
      </c>
      <c r="K224" s="12"/>
      <c r="L224" s="12"/>
      <c r="M224" s="12"/>
      <c r="N224" s="12"/>
      <c r="O224" s="12"/>
      <c r="P224" s="12"/>
      <c r="Q224" s="12"/>
      <c r="R224" s="12"/>
      <c r="S224" s="18"/>
      <c r="T224" s="18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  <c r="AM224" s="18"/>
      <c r="AN224" s="18"/>
      <c r="AO224" s="18"/>
      <c r="AP224" s="18"/>
      <c r="AQ224" s="18"/>
      <c r="AR224" s="18"/>
      <c r="AS224" s="18"/>
      <c r="AT224" s="18"/>
      <c r="AU224" s="18"/>
      <c r="AV224" s="18"/>
      <c r="AW224" s="18"/>
      <c r="AX224" s="18"/>
      <c r="AY224" s="18"/>
      <c r="AZ224" s="18"/>
      <c r="BA224" s="18"/>
      <c r="BB224" s="18"/>
      <c r="BC224" s="18"/>
      <c r="BD224" s="18"/>
      <c r="BE224" s="18"/>
      <c r="BF224" s="18"/>
      <c r="BG224" s="18"/>
      <c r="BH224" s="18"/>
      <c r="BI224" s="18"/>
      <c r="BJ224" s="18"/>
      <c r="BK224" s="18"/>
      <c r="BL224" s="18"/>
      <c r="BM224" s="18"/>
      <c r="BN224" s="18"/>
      <c r="BO224" s="18"/>
      <c r="BP224" s="18"/>
      <c r="BQ224" s="18"/>
      <c r="BR224" s="18"/>
      <c r="BS224" s="18"/>
      <c r="BT224" s="34"/>
      <c r="BU224" s="34"/>
      <c r="BV224" s="34"/>
      <c r="BW224" s="34"/>
      <c r="BX224" s="34"/>
    </row>
    <row r="225" spans="1:76" s="6" customFormat="1" ht="29.25" customHeight="1" x14ac:dyDescent="0.25">
      <c r="A225" s="62"/>
      <c r="B225" s="65"/>
      <c r="C225" s="56" t="s">
        <v>15</v>
      </c>
      <c r="D225" s="7">
        <f t="shared" si="57"/>
        <v>0</v>
      </c>
      <c r="E225" s="7"/>
      <c r="F225" s="7"/>
      <c r="G225" s="7"/>
      <c r="H225" s="7"/>
      <c r="I225" s="7"/>
      <c r="J225" s="7"/>
      <c r="K225" s="12"/>
      <c r="L225" s="12"/>
      <c r="M225" s="12"/>
      <c r="N225" s="12"/>
      <c r="O225" s="12"/>
      <c r="P225" s="12"/>
      <c r="Q225" s="12"/>
      <c r="R225" s="12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  <c r="BR225" s="18"/>
      <c r="BS225" s="18"/>
      <c r="BT225" s="34"/>
      <c r="BU225" s="34"/>
      <c r="BV225" s="34"/>
      <c r="BW225" s="34"/>
      <c r="BX225" s="34"/>
    </row>
    <row r="226" spans="1:76" s="6" customFormat="1" ht="27" customHeight="1" x14ac:dyDescent="0.25">
      <c r="A226" s="62"/>
      <c r="B226" s="65"/>
      <c r="C226" s="56" t="s">
        <v>9</v>
      </c>
      <c r="D226" s="7">
        <f t="shared" si="57"/>
        <v>466843.92</v>
      </c>
      <c r="E226" s="7">
        <v>73573</v>
      </c>
      <c r="F226" s="7">
        <v>76515.92</v>
      </c>
      <c r="G226" s="7">
        <v>77281</v>
      </c>
      <c r="H226" s="7">
        <v>78054</v>
      </c>
      <c r="I226" s="7">
        <v>79614</v>
      </c>
      <c r="J226" s="7">
        <v>81806</v>
      </c>
      <c r="K226" s="12"/>
      <c r="L226" s="12"/>
      <c r="M226" s="12"/>
      <c r="N226" s="12"/>
      <c r="O226" s="12"/>
      <c r="P226" s="12"/>
      <c r="Q226" s="12"/>
      <c r="R226" s="12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  <c r="AJ226" s="39"/>
      <c r="AK226" s="39"/>
      <c r="AL226" s="39"/>
      <c r="AM226" s="39"/>
      <c r="AN226" s="39"/>
      <c r="AO226" s="39"/>
      <c r="AP226" s="39"/>
      <c r="AQ226" s="39"/>
      <c r="AR226" s="39"/>
      <c r="AS226" s="39"/>
      <c r="AT226" s="39"/>
      <c r="AU226" s="39"/>
      <c r="AV226" s="39"/>
      <c r="AW226" s="39"/>
      <c r="AX226" s="39"/>
      <c r="AY226" s="39"/>
      <c r="AZ226" s="39"/>
      <c r="BA226" s="39"/>
      <c r="BB226" s="39"/>
      <c r="BC226" s="39"/>
      <c r="BD226" s="39"/>
      <c r="BE226" s="39"/>
      <c r="BF226" s="39"/>
      <c r="BG226" s="39"/>
      <c r="BH226" s="39"/>
      <c r="BI226" s="39"/>
      <c r="BJ226" s="39"/>
      <c r="BK226" s="39"/>
      <c r="BL226" s="39"/>
      <c r="BM226" s="18"/>
      <c r="BN226" s="18"/>
      <c r="BO226" s="18"/>
      <c r="BP226" s="18"/>
      <c r="BQ226" s="18"/>
      <c r="BR226" s="18"/>
      <c r="BS226" s="18"/>
      <c r="BT226" s="34"/>
      <c r="BU226" s="34"/>
      <c r="BV226" s="34"/>
      <c r="BW226" s="34"/>
      <c r="BX226" s="34"/>
    </row>
    <row r="227" spans="1:76" s="6" customFormat="1" ht="42" customHeight="1" x14ac:dyDescent="0.25">
      <c r="A227" s="62"/>
      <c r="B227" s="65"/>
      <c r="C227" s="56" t="s">
        <v>10</v>
      </c>
      <c r="D227" s="7">
        <f t="shared" ref="D227:D285" si="87">SUM(E227:J227)</f>
        <v>466844</v>
      </c>
      <c r="E227" s="7">
        <v>73573</v>
      </c>
      <c r="F227" s="7">
        <v>76516</v>
      </c>
      <c r="G227" s="7">
        <v>77281</v>
      </c>
      <c r="H227" s="7">
        <v>78054</v>
      </c>
      <c r="I227" s="7">
        <v>79614</v>
      </c>
      <c r="J227" s="7">
        <v>81806</v>
      </c>
      <c r="K227" s="12"/>
      <c r="L227" s="12"/>
      <c r="M227" s="12"/>
      <c r="N227" s="12"/>
      <c r="O227" s="12"/>
      <c r="P227" s="12"/>
      <c r="Q227" s="12"/>
      <c r="R227" s="12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  <c r="AM227" s="18"/>
      <c r="AN227" s="18"/>
      <c r="AO227" s="18"/>
      <c r="AP227" s="18"/>
      <c r="AQ227" s="18"/>
      <c r="AR227" s="18"/>
      <c r="AS227" s="18"/>
      <c r="AT227" s="18"/>
      <c r="AU227" s="18"/>
      <c r="AV227" s="18"/>
      <c r="AW227" s="18"/>
      <c r="AX227" s="18"/>
      <c r="AY227" s="18"/>
      <c r="AZ227" s="18"/>
      <c r="BA227" s="18"/>
      <c r="BB227" s="18"/>
      <c r="BC227" s="18"/>
      <c r="BD227" s="18"/>
      <c r="BE227" s="18"/>
      <c r="BF227" s="18"/>
      <c r="BG227" s="18"/>
      <c r="BH227" s="18"/>
      <c r="BI227" s="18"/>
      <c r="BJ227" s="18"/>
      <c r="BK227" s="18"/>
      <c r="BL227" s="18"/>
      <c r="BM227" s="18"/>
      <c r="BN227" s="18"/>
      <c r="BO227" s="18"/>
      <c r="BP227" s="18"/>
      <c r="BQ227" s="18"/>
      <c r="BR227" s="18"/>
      <c r="BS227" s="18"/>
      <c r="BT227" s="34"/>
      <c r="BU227" s="34"/>
      <c r="BV227" s="34"/>
      <c r="BW227" s="34"/>
      <c r="BX227" s="34"/>
    </row>
    <row r="228" spans="1:76" s="6" customFormat="1" ht="41.25" customHeight="1" x14ac:dyDescent="0.25">
      <c r="A228" s="63"/>
      <c r="B228" s="66"/>
      <c r="C228" s="56" t="s">
        <v>11</v>
      </c>
      <c r="D228" s="7">
        <f t="shared" si="87"/>
        <v>0</v>
      </c>
      <c r="E228" s="7"/>
      <c r="F228" s="7"/>
      <c r="G228" s="7"/>
      <c r="H228" s="7"/>
      <c r="I228" s="7"/>
      <c r="J228" s="7"/>
      <c r="K228" s="12"/>
      <c r="L228" s="12"/>
      <c r="M228" s="12"/>
      <c r="N228" s="12"/>
      <c r="O228" s="12"/>
      <c r="P228" s="12"/>
      <c r="Q228" s="12"/>
      <c r="R228" s="12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  <c r="AM228" s="18"/>
      <c r="AN228" s="18"/>
      <c r="AO228" s="18"/>
      <c r="AP228" s="18"/>
      <c r="AQ228" s="18"/>
      <c r="AR228" s="18"/>
      <c r="AS228" s="18"/>
      <c r="AT228" s="18"/>
      <c r="AU228" s="18"/>
      <c r="AV228" s="18"/>
      <c r="AW228" s="18"/>
      <c r="AX228" s="18"/>
      <c r="AY228" s="18"/>
      <c r="AZ228" s="18"/>
      <c r="BA228" s="18"/>
      <c r="BB228" s="18"/>
      <c r="BC228" s="18"/>
      <c r="BD228" s="18"/>
      <c r="BE228" s="18"/>
      <c r="BF228" s="18"/>
      <c r="BG228" s="18"/>
      <c r="BH228" s="18"/>
      <c r="BI228" s="18"/>
      <c r="BJ228" s="18"/>
      <c r="BK228" s="18"/>
      <c r="BL228" s="18"/>
      <c r="BM228" s="18"/>
      <c r="BN228" s="18"/>
      <c r="BO228" s="18"/>
      <c r="BP228" s="18"/>
      <c r="BQ228" s="18"/>
      <c r="BR228" s="18"/>
      <c r="BS228" s="18"/>
      <c r="BT228" s="34"/>
      <c r="BU228" s="34"/>
      <c r="BV228" s="34"/>
      <c r="BW228" s="34"/>
      <c r="BX228" s="34"/>
    </row>
    <row r="229" spans="1:76" s="6" customFormat="1" ht="27" customHeight="1" x14ac:dyDescent="0.25">
      <c r="A229" s="61" t="s">
        <v>56</v>
      </c>
      <c r="B229" s="64" t="s">
        <v>57</v>
      </c>
      <c r="C229" s="56" t="s">
        <v>7</v>
      </c>
      <c r="D229" s="7">
        <f t="shared" si="87"/>
        <v>3502696.9</v>
      </c>
      <c r="E229" s="7">
        <f t="shared" ref="E229:J229" si="88">E230+E231+E232+E233</f>
        <v>589005.9</v>
      </c>
      <c r="F229" s="7">
        <f t="shared" si="88"/>
        <v>571200</v>
      </c>
      <c r="G229" s="7">
        <f t="shared" si="88"/>
        <v>576912</v>
      </c>
      <c r="H229" s="7">
        <f t="shared" si="88"/>
        <v>582681</v>
      </c>
      <c r="I229" s="7">
        <f t="shared" si="88"/>
        <v>588507</v>
      </c>
      <c r="J229" s="7">
        <f t="shared" si="88"/>
        <v>594391</v>
      </c>
      <c r="K229" s="12"/>
      <c r="L229" s="12"/>
      <c r="M229" s="12"/>
      <c r="N229" s="12"/>
      <c r="O229" s="12"/>
      <c r="P229" s="12"/>
      <c r="Q229" s="12"/>
      <c r="R229" s="12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  <c r="AM229" s="18"/>
      <c r="AN229" s="18"/>
      <c r="AO229" s="18"/>
      <c r="AP229" s="18"/>
      <c r="AQ229" s="18"/>
      <c r="AR229" s="18"/>
      <c r="AS229" s="18"/>
      <c r="AT229" s="18"/>
      <c r="AU229" s="18"/>
      <c r="AV229" s="18"/>
      <c r="AW229" s="18"/>
      <c r="AX229" s="18"/>
      <c r="AY229" s="18"/>
      <c r="AZ229" s="18"/>
      <c r="BA229" s="18"/>
      <c r="BB229" s="18"/>
      <c r="BC229" s="18"/>
      <c r="BD229" s="18"/>
      <c r="BE229" s="18"/>
      <c r="BF229" s="18"/>
      <c r="BG229" s="18"/>
      <c r="BH229" s="18"/>
      <c r="BI229" s="18"/>
      <c r="BJ229" s="18"/>
      <c r="BK229" s="18"/>
      <c r="BL229" s="18"/>
      <c r="BM229" s="18"/>
      <c r="BN229" s="18"/>
      <c r="BO229" s="18"/>
      <c r="BP229" s="18"/>
      <c r="BQ229" s="18"/>
      <c r="BR229" s="18"/>
      <c r="BS229" s="18"/>
      <c r="BT229" s="34"/>
      <c r="BU229" s="34"/>
      <c r="BV229" s="34"/>
      <c r="BW229" s="34"/>
      <c r="BX229" s="34"/>
    </row>
    <row r="230" spans="1:76" s="6" customFormat="1" ht="28.5" customHeight="1" x14ac:dyDescent="0.25">
      <c r="A230" s="62"/>
      <c r="B230" s="65"/>
      <c r="C230" s="56" t="s">
        <v>15</v>
      </c>
      <c r="D230" s="7">
        <f t="shared" si="87"/>
        <v>2790907.2</v>
      </c>
      <c r="E230" s="7">
        <v>493966.1</v>
      </c>
      <c r="F230" s="7">
        <v>450292.1</v>
      </c>
      <c r="G230" s="7">
        <v>454795</v>
      </c>
      <c r="H230" s="7">
        <v>459343</v>
      </c>
      <c r="I230" s="7">
        <v>463936</v>
      </c>
      <c r="J230" s="7">
        <v>468575</v>
      </c>
      <c r="K230" s="12"/>
      <c r="L230" s="12"/>
      <c r="M230" s="12"/>
      <c r="N230" s="12"/>
      <c r="O230" s="12"/>
      <c r="P230" s="12"/>
      <c r="Q230" s="12"/>
      <c r="R230" s="12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  <c r="AL230" s="39"/>
      <c r="AM230" s="39"/>
      <c r="AN230" s="39"/>
      <c r="AO230" s="39"/>
      <c r="AP230" s="39"/>
      <c r="AQ230" s="39"/>
      <c r="AR230" s="39"/>
      <c r="AS230" s="39"/>
      <c r="AT230" s="39"/>
      <c r="AU230" s="39"/>
      <c r="AV230" s="39"/>
      <c r="AW230" s="39"/>
      <c r="AX230" s="39"/>
      <c r="AY230" s="39"/>
      <c r="AZ230" s="39"/>
      <c r="BA230" s="39"/>
      <c r="BB230" s="39"/>
      <c r="BC230" s="39"/>
      <c r="BD230" s="39"/>
      <c r="BE230" s="39"/>
      <c r="BF230" s="39"/>
      <c r="BG230" s="39"/>
      <c r="BH230" s="39"/>
      <c r="BI230" s="39"/>
      <c r="BJ230" s="39"/>
      <c r="BK230" s="39"/>
      <c r="BL230" s="39"/>
      <c r="BM230" s="18"/>
      <c r="BN230" s="18"/>
      <c r="BO230" s="18"/>
      <c r="BP230" s="18"/>
      <c r="BQ230" s="18"/>
      <c r="BR230" s="18"/>
      <c r="BS230" s="18"/>
      <c r="BT230" s="34"/>
      <c r="BU230" s="34"/>
      <c r="BV230" s="34"/>
      <c r="BW230" s="34"/>
      <c r="BX230" s="34"/>
    </row>
    <row r="231" spans="1:76" s="6" customFormat="1" ht="26.25" customHeight="1" x14ac:dyDescent="0.25">
      <c r="A231" s="62"/>
      <c r="B231" s="65"/>
      <c r="C231" s="56" t="s">
        <v>9</v>
      </c>
      <c r="D231" s="7">
        <f t="shared" si="87"/>
        <v>704668.7</v>
      </c>
      <c r="E231" s="7">
        <v>94088.8</v>
      </c>
      <c r="F231" s="7">
        <v>119697.9</v>
      </c>
      <c r="G231" s="7">
        <v>120895</v>
      </c>
      <c r="H231" s="7">
        <v>122104</v>
      </c>
      <c r="I231" s="7">
        <v>123325</v>
      </c>
      <c r="J231" s="7">
        <v>124558</v>
      </c>
      <c r="K231" s="12"/>
      <c r="L231" s="12"/>
      <c r="M231" s="12"/>
      <c r="N231" s="12"/>
      <c r="O231" s="12"/>
      <c r="P231" s="12"/>
      <c r="Q231" s="12"/>
      <c r="R231" s="12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F231" s="39"/>
      <c r="AG231" s="39"/>
      <c r="AH231" s="39"/>
      <c r="AI231" s="39"/>
      <c r="AJ231" s="39"/>
      <c r="AK231" s="39"/>
      <c r="AL231" s="39"/>
      <c r="AM231" s="39"/>
      <c r="AN231" s="39"/>
      <c r="AO231" s="39"/>
      <c r="AP231" s="39"/>
      <c r="AQ231" s="39"/>
      <c r="AR231" s="39"/>
      <c r="AS231" s="39"/>
      <c r="AT231" s="39"/>
      <c r="AU231" s="39"/>
      <c r="AV231" s="39"/>
      <c r="AW231" s="39"/>
      <c r="AX231" s="39"/>
      <c r="AY231" s="39"/>
      <c r="AZ231" s="39"/>
      <c r="BA231" s="39"/>
      <c r="BB231" s="39"/>
      <c r="BC231" s="39"/>
      <c r="BD231" s="39"/>
      <c r="BE231" s="39"/>
      <c r="BF231" s="39"/>
      <c r="BG231" s="39"/>
      <c r="BH231" s="39"/>
      <c r="BI231" s="39"/>
      <c r="BJ231" s="39"/>
      <c r="BK231" s="39"/>
      <c r="BL231" s="39"/>
      <c r="BM231" s="18"/>
      <c r="BN231" s="18"/>
      <c r="BO231" s="18"/>
      <c r="BP231" s="18"/>
      <c r="BQ231" s="18"/>
      <c r="BR231" s="18"/>
      <c r="BS231" s="18"/>
      <c r="BT231" s="34"/>
      <c r="BU231" s="34"/>
      <c r="BV231" s="34"/>
      <c r="BW231" s="34"/>
      <c r="BX231" s="34"/>
    </row>
    <row r="232" spans="1:76" s="6" customFormat="1" ht="39.75" customHeight="1" x14ac:dyDescent="0.25">
      <c r="A232" s="62"/>
      <c r="B232" s="65"/>
      <c r="C232" s="56" t="s">
        <v>10</v>
      </c>
      <c r="D232" s="7">
        <f t="shared" si="87"/>
        <v>7121</v>
      </c>
      <c r="E232" s="7">
        <v>951</v>
      </c>
      <c r="F232" s="7">
        <v>1210</v>
      </c>
      <c r="G232" s="7">
        <v>1222</v>
      </c>
      <c r="H232" s="7">
        <v>1234</v>
      </c>
      <c r="I232" s="7">
        <v>1246</v>
      </c>
      <c r="J232" s="7">
        <v>1258</v>
      </c>
      <c r="K232" s="12"/>
      <c r="L232" s="12"/>
      <c r="M232" s="12"/>
      <c r="N232" s="12"/>
      <c r="O232" s="12"/>
      <c r="P232" s="12"/>
      <c r="Q232" s="12"/>
      <c r="R232" s="12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F232" s="39"/>
      <c r="AG232" s="39"/>
      <c r="AH232" s="39"/>
      <c r="AI232" s="39"/>
      <c r="AJ232" s="39"/>
      <c r="AK232" s="39"/>
      <c r="AL232" s="39"/>
      <c r="AM232" s="39"/>
      <c r="AN232" s="39"/>
      <c r="AO232" s="39"/>
      <c r="AP232" s="39"/>
      <c r="AQ232" s="39"/>
      <c r="AR232" s="39"/>
      <c r="AS232" s="39"/>
      <c r="AT232" s="39"/>
      <c r="AU232" s="39"/>
      <c r="AV232" s="39"/>
      <c r="AW232" s="39"/>
      <c r="AX232" s="39"/>
      <c r="AY232" s="39"/>
      <c r="AZ232" s="39"/>
      <c r="BA232" s="39"/>
      <c r="BB232" s="39"/>
      <c r="BC232" s="39"/>
      <c r="BD232" s="39"/>
      <c r="BE232" s="39"/>
      <c r="BF232" s="39"/>
      <c r="BG232" s="39"/>
      <c r="BH232" s="39"/>
      <c r="BI232" s="39"/>
      <c r="BJ232" s="39"/>
      <c r="BK232" s="39"/>
      <c r="BL232" s="39"/>
      <c r="BM232" s="18"/>
      <c r="BN232" s="18"/>
      <c r="BO232" s="18"/>
      <c r="BP232" s="18"/>
      <c r="BQ232" s="18"/>
      <c r="BR232" s="18"/>
      <c r="BS232" s="18"/>
      <c r="BT232" s="34"/>
      <c r="BU232" s="34"/>
      <c r="BV232" s="34"/>
      <c r="BW232" s="34"/>
      <c r="BX232" s="34"/>
    </row>
    <row r="233" spans="1:76" s="6" customFormat="1" ht="36.75" customHeight="1" x14ac:dyDescent="0.25">
      <c r="A233" s="63"/>
      <c r="B233" s="66"/>
      <c r="C233" s="56" t="s">
        <v>11</v>
      </c>
      <c r="D233" s="7">
        <f t="shared" si="87"/>
        <v>0</v>
      </c>
      <c r="E233" s="7"/>
      <c r="F233" s="7"/>
      <c r="G233" s="7"/>
      <c r="H233" s="7"/>
      <c r="I233" s="7"/>
      <c r="J233" s="7"/>
      <c r="K233" s="12"/>
      <c r="L233" s="12"/>
      <c r="M233" s="12"/>
      <c r="N233" s="12"/>
      <c r="O233" s="12"/>
      <c r="P233" s="12"/>
      <c r="Q233" s="12"/>
      <c r="R233" s="12"/>
      <c r="S233" s="18"/>
      <c r="T233" s="18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  <c r="AM233" s="18"/>
      <c r="AN233" s="18"/>
      <c r="AO233" s="18"/>
      <c r="AP233" s="18"/>
      <c r="AQ233" s="18"/>
      <c r="AR233" s="18"/>
      <c r="AS233" s="18"/>
      <c r="AT233" s="18"/>
      <c r="AU233" s="18"/>
      <c r="AV233" s="18"/>
      <c r="AW233" s="18"/>
      <c r="AX233" s="18"/>
      <c r="AY233" s="18"/>
      <c r="AZ233" s="18"/>
      <c r="BA233" s="18"/>
      <c r="BB233" s="18"/>
      <c r="BC233" s="18"/>
      <c r="BD233" s="18"/>
      <c r="BE233" s="18"/>
      <c r="BF233" s="18"/>
      <c r="BG233" s="18"/>
      <c r="BH233" s="18"/>
      <c r="BI233" s="18"/>
      <c r="BJ233" s="18"/>
      <c r="BK233" s="18"/>
      <c r="BL233" s="18"/>
      <c r="BM233" s="18"/>
      <c r="BN233" s="18"/>
      <c r="BO233" s="18"/>
      <c r="BP233" s="18"/>
      <c r="BQ233" s="18"/>
      <c r="BR233" s="18"/>
      <c r="BS233" s="18"/>
      <c r="BT233" s="34"/>
      <c r="BU233" s="34"/>
      <c r="BV233" s="34"/>
      <c r="BW233" s="34"/>
      <c r="BX233" s="34"/>
    </row>
    <row r="234" spans="1:76" s="6" customFormat="1" ht="29.25" customHeight="1" x14ac:dyDescent="0.25">
      <c r="A234" s="61" t="s">
        <v>58</v>
      </c>
      <c r="B234" s="64" t="s">
        <v>61</v>
      </c>
      <c r="C234" s="56" t="s">
        <v>7</v>
      </c>
      <c r="D234" s="7">
        <f t="shared" si="87"/>
        <v>20258072.100000001</v>
      </c>
      <c r="E234" s="7">
        <f t="shared" ref="E234:J234" si="89">E235+E236+E237+E238</f>
        <v>3000577.1</v>
      </c>
      <c r="F234" s="7">
        <f t="shared" si="89"/>
        <v>2810378.4</v>
      </c>
      <c r="G234" s="7">
        <f t="shared" si="89"/>
        <v>1329343.2</v>
      </c>
      <c r="H234" s="7">
        <f t="shared" si="89"/>
        <v>1544626.71</v>
      </c>
      <c r="I234" s="7">
        <f t="shared" si="89"/>
        <v>5426168.8899999997</v>
      </c>
      <c r="J234" s="7">
        <f t="shared" si="89"/>
        <v>6146977.7999999998</v>
      </c>
      <c r="K234" s="12"/>
      <c r="L234" s="12"/>
      <c r="M234" s="12"/>
      <c r="N234" s="12"/>
      <c r="O234" s="12"/>
      <c r="P234" s="12"/>
      <c r="Q234" s="12"/>
      <c r="R234" s="12"/>
      <c r="S234" s="18"/>
      <c r="T234" s="18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  <c r="AK234" s="22"/>
      <c r="AL234" s="22"/>
      <c r="AM234" s="22"/>
      <c r="AN234" s="22"/>
      <c r="AO234" s="22"/>
      <c r="AP234" s="22"/>
      <c r="AQ234" s="22"/>
      <c r="AR234" s="22"/>
      <c r="AS234" s="22"/>
      <c r="AT234" s="22"/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18"/>
      <c r="BG234" s="18"/>
      <c r="BH234" s="18"/>
      <c r="BI234" s="18"/>
      <c r="BJ234" s="18"/>
      <c r="BK234" s="18"/>
      <c r="BL234" s="18"/>
      <c r="BM234" s="18"/>
      <c r="BN234" s="18"/>
      <c r="BO234" s="18"/>
      <c r="BP234" s="18"/>
      <c r="BQ234" s="18"/>
      <c r="BR234" s="18"/>
      <c r="BS234" s="18"/>
      <c r="BT234" s="34"/>
      <c r="BU234" s="34"/>
      <c r="BV234" s="34"/>
      <c r="BW234" s="34"/>
      <c r="BX234" s="34"/>
    </row>
    <row r="235" spans="1:76" s="6" customFormat="1" ht="25.5" customHeight="1" x14ac:dyDescent="0.25">
      <c r="A235" s="62"/>
      <c r="B235" s="65"/>
      <c r="C235" s="56" t="s">
        <v>15</v>
      </c>
      <c r="D235" s="7">
        <f t="shared" si="87"/>
        <v>604524.69999999995</v>
      </c>
      <c r="E235" s="7">
        <f t="shared" ref="E235" si="90">E240+E300</f>
        <v>0</v>
      </c>
      <c r="F235" s="7">
        <f t="shared" ref="F235:J235" si="91">F240+F300</f>
        <v>0</v>
      </c>
      <c r="G235" s="7">
        <f t="shared" si="91"/>
        <v>0</v>
      </c>
      <c r="H235" s="7">
        <f t="shared" si="91"/>
        <v>0</v>
      </c>
      <c r="I235" s="7">
        <f t="shared" si="91"/>
        <v>182000</v>
      </c>
      <c r="J235" s="7">
        <f t="shared" si="91"/>
        <v>422524.7</v>
      </c>
      <c r="K235" s="12"/>
      <c r="L235" s="12"/>
      <c r="M235" s="12"/>
      <c r="N235" s="12"/>
      <c r="O235" s="12"/>
      <c r="P235" s="12"/>
      <c r="Q235" s="12"/>
      <c r="R235" s="12"/>
      <c r="S235" s="18"/>
      <c r="T235" s="18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  <c r="AJ235" s="22"/>
      <c r="AK235" s="22"/>
      <c r="AL235" s="22"/>
      <c r="AM235" s="22"/>
      <c r="AN235" s="22"/>
      <c r="AO235" s="22"/>
      <c r="AP235" s="22"/>
      <c r="AQ235" s="22"/>
      <c r="AR235" s="22"/>
      <c r="AS235" s="22"/>
      <c r="AT235" s="22"/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18"/>
      <c r="BG235" s="18"/>
      <c r="BH235" s="18"/>
      <c r="BI235" s="18"/>
      <c r="BJ235" s="18"/>
      <c r="BK235" s="18"/>
      <c r="BL235" s="18"/>
      <c r="BM235" s="18"/>
      <c r="BN235" s="18"/>
      <c r="BO235" s="18"/>
      <c r="BP235" s="22"/>
      <c r="BQ235" s="22"/>
      <c r="BR235" s="22"/>
      <c r="BS235" s="22"/>
      <c r="BT235" s="35"/>
      <c r="BU235" s="35"/>
      <c r="BV235" s="35"/>
      <c r="BW235" s="35"/>
      <c r="BX235" s="34"/>
    </row>
    <row r="236" spans="1:76" s="6" customFormat="1" ht="24" customHeight="1" x14ac:dyDescent="0.25">
      <c r="A236" s="62"/>
      <c r="B236" s="65"/>
      <c r="C236" s="56" t="s">
        <v>9</v>
      </c>
      <c r="D236" s="7">
        <f t="shared" si="87"/>
        <v>14486007.52</v>
      </c>
      <c r="E236" s="7">
        <f t="shared" ref="E236:J236" si="92">E241+E301</f>
        <v>2196507.5</v>
      </c>
      <c r="F236" s="7">
        <f t="shared" si="92"/>
        <v>2061655</v>
      </c>
      <c r="G236" s="7">
        <f t="shared" si="92"/>
        <v>978396.5</v>
      </c>
      <c r="H236" s="7">
        <f t="shared" si="92"/>
        <v>1137928.04</v>
      </c>
      <c r="I236" s="7">
        <f t="shared" si="92"/>
        <v>3894317.26</v>
      </c>
      <c r="J236" s="7">
        <f t="shared" si="92"/>
        <v>4217203.22</v>
      </c>
      <c r="K236" s="12"/>
      <c r="L236" s="12"/>
      <c r="M236" s="12"/>
      <c r="N236" s="12"/>
      <c r="O236" s="12"/>
      <c r="P236" s="12"/>
      <c r="Q236" s="12"/>
      <c r="R236" s="12"/>
      <c r="S236" s="18"/>
      <c r="T236" s="18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  <c r="AK236" s="22"/>
      <c r="AL236" s="22"/>
      <c r="AM236" s="22"/>
      <c r="AN236" s="22"/>
      <c r="AO236" s="22"/>
      <c r="AP236" s="22"/>
      <c r="AQ236" s="22"/>
      <c r="AR236" s="22"/>
      <c r="AS236" s="22"/>
      <c r="AT236" s="22"/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18"/>
      <c r="BG236" s="18"/>
      <c r="BH236" s="18"/>
      <c r="BI236" s="18"/>
      <c r="BJ236" s="18"/>
      <c r="BK236" s="18"/>
      <c r="BL236" s="18"/>
      <c r="BM236" s="18"/>
      <c r="BN236" s="18"/>
      <c r="BO236" s="18"/>
      <c r="BP236" s="22"/>
      <c r="BQ236" s="22"/>
      <c r="BR236" s="22"/>
      <c r="BS236" s="22"/>
      <c r="BT236" s="35"/>
      <c r="BU236" s="35"/>
      <c r="BV236" s="35"/>
      <c r="BW236" s="35"/>
      <c r="BX236" s="34"/>
    </row>
    <row r="237" spans="1:76" s="6" customFormat="1" ht="30" x14ac:dyDescent="0.25">
      <c r="A237" s="62"/>
      <c r="B237" s="65"/>
      <c r="C237" s="56" t="s">
        <v>10</v>
      </c>
      <c r="D237" s="7">
        <f t="shared" si="87"/>
        <v>5167539.88</v>
      </c>
      <c r="E237" s="7">
        <f t="shared" ref="E237:J237" si="93">E242+E302</f>
        <v>804069.6</v>
      </c>
      <c r="F237" s="7">
        <f t="shared" si="93"/>
        <v>748723.4</v>
      </c>
      <c r="G237" s="7">
        <f t="shared" si="93"/>
        <v>350946.7</v>
      </c>
      <c r="H237" s="7">
        <f t="shared" si="93"/>
        <v>406698.67</v>
      </c>
      <c r="I237" s="7">
        <f t="shared" si="93"/>
        <v>1349851.63</v>
      </c>
      <c r="J237" s="7">
        <f t="shared" si="93"/>
        <v>1507249.88</v>
      </c>
      <c r="K237" s="12"/>
      <c r="L237" s="12"/>
      <c r="M237" s="12"/>
      <c r="N237" s="12"/>
      <c r="O237" s="12"/>
      <c r="P237" s="12"/>
      <c r="Q237" s="12"/>
      <c r="R237" s="12"/>
      <c r="S237" s="18"/>
      <c r="T237" s="18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  <c r="AK237" s="22"/>
      <c r="AL237" s="22"/>
      <c r="AM237" s="22"/>
      <c r="AN237" s="22"/>
      <c r="AO237" s="22"/>
      <c r="AP237" s="22"/>
      <c r="AQ237" s="22"/>
      <c r="AR237" s="22"/>
      <c r="AS237" s="22"/>
      <c r="AT237" s="22"/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18"/>
      <c r="BG237" s="18"/>
      <c r="BH237" s="18"/>
      <c r="BI237" s="18"/>
      <c r="BJ237" s="18"/>
      <c r="BK237" s="18"/>
      <c r="BL237" s="18"/>
      <c r="BM237" s="18"/>
      <c r="BN237" s="18"/>
      <c r="BO237" s="18"/>
      <c r="BP237" s="22"/>
      <c r="BQ237" s="22"/>
      <c r="BR237" s="22"/>
      <c r="BS237" s="22"/>
      <c r="BT237" s="35"/>
      <c r="BU237" s="35"/>
      <c r="BV237" s="35"/>
      <c r="BW237" s="35"/>
      <c r="BX237" s="34"/>
    </row>
    <row r="238" spans="1:76" s="6" customFormat="1" ht="30" x14ac:dyDescent="0.25">
      <c r="A238" s="63"/>
      <c r="B238" s="66"/>
      <c r="C238" s="56" t="s">
        <v>11</v>
      </c>
      <c r="D238" s="7">
        <f t="shared" si="87"/>
        <v>0</v>
      </c>
      <c r="E238" s="7">
        <f t="shared" ref="E238:J238" si="94">E243+E303</f>
        <v>0</v>
      </c>
      <c r="F238" s="7">
        <f t="shared" si="94"/>
        <v>0</v>
      </c>
      <c r="G238" s="7">
        <f t="shared" si="94"/>
        <v>0</v>
      </c>
      <c r="H238" s="7">
        <f t="shared" si="94"/>
        <v>0</v>
      </c>
      <c r="I238" s="7">
        <f t="shared" si="94"/>
        <v>0</v>
      </c>
      <c r="J238" s="7">
        <f t="shared" si="94"/>
        <v>0</v>
      </c>
      <c r="K238" s="12"/>
      <c r="L238" s="12"/>
      <c r="M238" s="12"/>
      <c r="N238" s="12"/>
      <c r="O238" s="12"/>
      <c r="P238" s="12"/>
      <c r="Q238" s="12"/>
      <c r="R238" s="12"/>
      <c r="S238" s="18"/>
      <c r="T238" s="18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  <c r="AK238" s="22"/>
      <c r="AL238" s="22"/>
      <c r="AM238" s="22"/>
      <c r="AN238" s="22"/>
      <c r="AO238" s="22"/>
      <c r="AP238" s="22"/>
      <c r="AQ238" s="22"/>
      <c r="AR238" s="22"/>
      <c r="AS238" s="22"/>
      <c r="AT238" s="22"/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18"/>
      <c r="BG238" s="18"/>
      <c r="BH238" s="18"/>
      <c r="BI238" s="18"/>
      <c r="BJ238" s="18"/>
      <c r="BK238" s="18"/>
      <c r="BL238" s="18"/>
      <c r="BM238" s="18"/>
      <c r="BN238" s="18"/>
      <c r="BO238" s="18"/>
      <c r="BP238" s="22"/>
      <c r="BQ238" s="22"/>
      <c r="BR238" s="22"/>
      <c r="BS238" s="22"/>
      <c r="BT238" s="35"/>
      <c r="BU238" s="35"/>
      <c r="BV238" s="35"/>
      <c r="BW238" s="35"/>
      <c r="BX238" s="34"/>
    </row>
    <row r="239" spans="1:76" s="6" customFormat="1" ht="21.75" customHeight="1" x14ac:dyDescent="0.25">
      <c r="A239" s="61" t="s">
        <v>59</v>
      </c>
      <c r="B239" s="64" t="s">
        <v>63</v>
      </c>
      <c r="C239" s="56" t="s">
        <v>7</v>
      </c>
      <c r="D239" s="7">
        <f t="shared" si="87"/>
        <v>16860372.300000001</v>
      </c>
      <c r="E239" s="7">
        <f t="shared" ref="E239:J239" si="95">E240+E241+E242+E243</f>
        <v>2244319.7000000002</v>
      </c>
      <c r="F239" s="7">
        <f t="shared" si="95"/>
        <v>2171410.7000000002</v>
      </c>
      <c r="G239" s="7">
        <f t="shared" si="95"/>
        <v>1009456.5</v>
      </c>
      <c r="H239" s="7">
        <f t="shared" si="95"/>
        <v>468721.91</v>
      </c>
      <c r="I239" s="7">
        <f t="shared" si="95"/>
        <v>4920942.6900000004</v>
      </c>
      <c r="J239" s="7">
        <f t="shared" si="95"/>
        <v>6045520.7999999998</v>
      </c>
      <c r="K239" s="12"/>
      <c r="L239" s="12"/>
      <c r="M239" s="12"/>
      <c r="N239" s="12"/>
      <c r="O239" s="12"/>
      <c r="P239" s="12"/>
      <c r="Q239" s="12"/>
      <c r="R239" s="12"/>
      <c r="S239" s="18"/>
      <c r="T239" s="18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  <c r="AJ239" s="22"/>
      <c r="AK239" s="22"/>
      <c r="AL239" s="22"/>
      <c r="AM239" s="22"/>
      <c r="AN239" s="22"/>
      <c r="AO239" s="22"/>
      <c r="AP239" s="22"/>
      <c r="AQ239" s="22"/>
      <c r="AR239" s="22"/>
      <c r="AS239" s="22"/>
      <c r="AT239" s="22"/>
      <c r="AU239" s="22"/>
      <c r="AV239" s="22"/>
      <c r="AW239" s="22"/>
      <c r="AX239" s="22"/>
      <c r="AY239" s="22"/>
      <c r="AZ239" s="22"/>
      <c r="BA239" s="18"/>
      <c r="BB239" s="18"/>
      <c r="BC239" s="18"/>
      <c r="BD239" s="18"/>
      <c r="BE239" s="18"/>
      <c r="BF239" s="18"/>
      <c r="BG239" s="18"/>
      <c r="BH239" s="18"/>
      <c r="BI239" s="18"/>
      <c r="BJ239" s="18"/>
      <c r="BK239" s="18"/>
      <c r="BL239" s="18"/>
      <c r="BM239" s="18"/>
      <c r="BN239" s="18"/>
      <c r="BO239" s="18"/>
      <c r="BP239" s="18"/>
      <c r="BQ239" s="18"/>
      <c r="BR239" s="18"/>
      <c r="BS239" s="18"/>
      <c r="BT239" s="34"/>
      <c r="BU239" s="34"/>
      <c r="BV239" s="34"/>
      <c r="BW239" s="34"/>
      <c r="BX239" s="34"/>
    </row>
    <row r="240" spans="1:76" s="6" customFormat="1" ht="24.75" customHeight="1" x14ac:dyDescent="0.25">
      <c r="A240" s="62"/>
      <c r="B240" s="65"/>
      <c r="C240" s="56" t="s">
        <v>15</v>
      </c>
      <c r="D240" s="7">
        <f t="shared" si="87"/>
        <v>604524.69999999995</v>
      </c>
      <c r="E240" s="7">
        <f t="shared" ref="E240:J240" si="96">E245+E250+E255+E260+E265+E270+E275+E280+E285+E295+E290</f>
        <v>0</v>
      </c>
      <c r="F240" s="7">
        <f t="shared" si="96"/>
        <v>0</v>
      </c>
      <c r="G240" s="7">
        <f t="shared" si="96"/>
        <v>0</v>
      </c>
      <c r="H240" s="7">
        <f t="shared" si="96"/>
        <v>0</v>
      </c>
      <c r="I240" s="7">
        <f t="shared" si="96"/>
        <v>182000</v>
      </c>
      <c r="J240" s="7">
        <f t="shared" si="96"/>
        <v>422524.7</v>
      </c>
      <c r="K240" s="12"/>
      <c r="L240" s="12"/>
      <c r="M240" s="12"/>
      <c r="N240" s="12"/>
      <c r="O240" s="12"/>
      <c r="P240" s="12"/>
      <c r="Q240" s="12"/>
      <c r="R240" s="1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  <c r="AJ240" s="22"/>
      <c r="AK240" s="22"/>
      <c r="AL240" s="22"/>
      <c r="AM240" s="22"/>
      <c r="AN240" s="22"/>
      <c r="AO240" s="22"/>
      <c r="AP240" s="22"/>
      <c r="AQ240" s="22"/>
      <c r="AR240" s="22"/>
      <c r="AS240" s="22"/>
      <c r="AT240" s="22"/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  <c r="BI240" s="22"/>
      <c r="BJ240" s="22"/>
      <c r="BK240" s="22"/>
      <c r="BL240" s="22"/>
      <c r="BM240" s="22"/>
      <c r="BN240" s="22"/>
      <c r="BO240" s="22"/>
      <c r="BP240" s="22"/>
      <c r="BQ240" s="22"/>
      <c r="BR240" s="22"/>
      <c r="BS240" s="22"/>
      <c r="BT240" s="35"/>
      <c r="BU240" s="35"/>
      <c r="BV240" s="35"/>
      <c r="BW240" s="35"/>
      <c r="BX240" s="34"/>
    </row>
    <row r="241" spans="1:76" s="6" customFormat="1" ht="24" customHeight="1" x14ac:dyDescent="0.25">
      <c r="A241" s="62"/>
      <c r="B241" s="65"/>
      <c r="C241" s="56" t="s">
        <v>9</v>
      </c>
      <c r="D241" s="7">
        <f t="shared" si="87"/>
        <v>11966501.800000001</v>
      </c>
      <c r="E241" s="7">
        <f t="shared" ref="E241:F243" si="97">E246+E251+E256+E261+E266+E271+E276+E281+E286+E296+E291</f>
        <v>1642902</v>
      </c>
      <c r="F241" s="7">
        <f t="shared" si="97"/>
        <v>1591374.8</v>
      </c>
      <c r="G241" s="7">
        <f t="shared" ref="G241:J241" si="98">G246+G251+G256+G261+G266+G271+G276+G281+G286+G296+G291</f>
        <v>742960</v>
      </c>
      <c r="H241" s="7">
        <f t="shared" si="98"/>
        <v>325878.44</v>
      </c>
      <c r="I241" s="7">
        <f t="shared" si="98"/>
        <v>3521870.26</v>
      </c>
      <c r="J241" s="7">
        <f t="shared" si="98"/>
        <v>4141516.3</v>
      </c>
      <c r="K241" s="12"/>
      <c r="L241" s="12"/>
      <c r="M241" s="12"/>
      <c r="N241" s="12"/>
      <c r="O241" s="12"/>
      <c r="P241" s="12"/>
      <c r="Q241" s="12"/>
      <c r="R241" s="1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  <c r="AJ241" s="22"/>
      <c r="AK241" s="22"/>
      <c r="AL241" s="22"/>
      <c r="AM241" s="22"/>
      <c r="AN241" s="22"/>
      <c r="AO241" s="22"/>
      <c r="AP241" s="22"/>
      <c r="AQ241" s="22"/>
      <c r="AR241" s="22"/>
      <c r="AS241" s="22"/>
      <c r="AT241" s="22"/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35"/>
      <c r="BU241" s="35"/>
      <c r="BV241" s="35"/>
      <c r="BW241" s="35"/>
      <c r="BX241" s="34"/>
    </row>
    <row r="242" spans="1:76" s="6" customFormat="1" ht="36.75" customHeight="1" x14ac:dyDescent="0.25">
      <c r="A242" s="62"/>
      <c r="B242" s="65"/>
      <c r="C242" s="56" t="s">
        <v>10</v>
      </c>
      <c r="D242" s="7">
        <f t="shared" si="87"/>
        <v>4289345.8</v>
      </c>
      <c r="E242" s="7">
        <f t="shared" si="97"/>
        <v>601417.69999999995</v>
      </c>
      <c r="F242" s="7">
        <f t="shared" si="97"/>
        <v>580035.9</v>
      </c>
      <c r="G242" s="7">
        <f t="shared" ref="G242:J242" si="99">G247+G252+G257+G262+G267+G272+G277+G282+G287+G297+G292</f>
        <v>266496.5</v>
      </c>
      <c r="H242" s="7">
        <f t="shared" si="99"/>
        <v>142843.47</v>
      </c>
      <c r="I242" s="7">
        <f t="shared" si="99"/>
        <v>1217072.43</v>
      </c>
      <c r="J242" s="7">
        <f t="shared" si="99"/>
        <v>1481479.8</v>
      </c>
      <c r="K242" s="12"/>
      <c r="L242" s="12"/>
      <c r="M242" s="12"/>
      <c r="N242" s="12"/>
      <c r="O242" s="12"/>
      <c r="P242" s="12"/>
      <c r="Q242" s="12"/>
      <c r="R242" s="1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  <c r="AJ242" s="22"/>
      <c r="AK242" s="22"/>
      <c r="AL242" s="22"/>
      <c r="AM242" s="22"/>
      <c r="AN242" s="22"/>
      <c r="AO242" s="22"/>
      <c r="AP242" s="22"/>
      <c r="AQ242" s="22"/>
      <c r="AR242" s="22"/>
      <c r="AS242" s="22"/>
      <c r="AT242" s="22"/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35"/>
      <c r="BU242" s="35"/>
      <c r="BV242" s="35"/>
      <c r="BW242" s="35"/>
      <c r="BX242" s="34"/>
    </row>
    <row r="243" spans="1:76" s="6" customFormat="1" ht="30" x14ac:dyDescent="0.25">
      <c r="A243" s="63"/>
      <c r="B243" s="66"/>
      <c r="C243" s="56" t="s">
        <v>11</v>
      </c>
      <c r="D243" s="7">
        <f t="shared" si="87"/>
        <v>0</v>
      </c>
      <c r="E243" s="7">
        <f t="shared" si="97"/>
        <v>0</v>
      </c>
      <c r="F243" s="7">
        <f t="shared" si="97"/>
        <v>0</v>
      </c>
      <c r="G243" s="7">
        <f t="shared" ref="G243:J243" si="100">G248+G253+G258+G263+G268+G273+G278+G283+G288+G298+G293</f>
        <v>0</v>
      </c>
      <c r="H243" s="7">
        <f t="shared" si="100"/>
        <v>0</v>
      </c>
      <c r="I243" s="7">
        <f t="shared" si="100"/>
        <v>0</v>
      </c>
      <c r="J243" s="7">
        <f t="shared" si="100"/>
        <v>0</v>
      </c>
      <c r="K243" s="12"/>
      <c r="L243" s="12"/>
      <c r="M243" s="12"/>
      <c r="N243" s="12"/>
      <c r="O243" s="12"/>
      <c r="P243" s="12"/>
      <c r="Q243" s="12"/>
      <c r="R243" s="1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  <c r="AJ243" s="22"/>
      <c r="AK243" s="22"/>
      <c r="AL243" s="22"/>
      <c r="AM243" s="22"/>
      <c r="AN243" s="22"/>
      <c r="AO243" s="22"/>
      <c r="AP243" s="22"/>
      <c r="AQ243" s="22"/>
      <c r="AR243" s="22"/>
      <c r="AS243" s="22"/>
      <c r="AT243" s="22"/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22"/>
      <c r="BK243" s="22"/>
      <c r="BL243" s="22"/>
      <c r="BM243" s="22"/>
      <c r="BN243" s="22"/>
      <c r="BO243" s="22"/>
      <c r="BP243" s="22"/>
      <c r="BQ243" s="22"/>
      <c r="BR243" s="22"/>
      <c r="BS243" s="22"/>
      <c r="BT243" s="35"/>
      <c r="BU243" s="35"/>
      <c r="BV243" s="35"/>
      <c r="BW243" s="35"/>
      <c r="BX243" s="35"/>
    </row>
    <row r="244" spans="1:76" s="6" customFormat="1" x14ac:dyDescent="0.25">
      <c r="A244" s="61" t="s">
        <v>127</v>
      </c>
      <c r="B244" s="64" t="s">
        <v>197</v>
      </c>
      <c r="C244" s="56" t="s">
        <v>7</v>
      </c>
      <c r="D244" s="7">
        <f t="shared" si="87"/>
        <v>1600000</v>
      </c>
      <c r="E244" s="7">
        <f t="shared" ref="E244:J244" si="101">E245+E246+E247+E248</f>
        <v>0</v>
      </c>
      <c r="F244" s="7">
        <f t="shared" si="101"/>
        <v>0</v>
      </c>
      <c r="G244" s="7">
        <f t="shared" si="101"/>
        <v>0</v>
      </c>
      <c r="H244" s="7">
        <f t="shared" si="101"/>
        <v>358383.8</v>
      </c>
      <c r="I244" s="7">
        <f t="shared" si="101"/>
        <v>1241616.2</v>
      </c>
      <c r="J244" s="7">
        <f t="shared" si="101"/>
        <v>0</v>
      </c>
      <c r="K244" s="12"/>
      <c r="L244" s="16"/>
      <c r="M244" s="12"/>
      <c r="N244" s="12"/>
      <c r="O244" s="12"/>
      <c r="P244" s="12"/>
      <c r="Q244" s="12"/>
      <c r="R244" s="12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  <c r="AV244" s="22"/>
      <c r="AW244" s="18"/>
      <c r="AX244" s="18"/>
      <c r="AY244" s="18"/>
      <c r="AZ244" s="18"/>
      <c r="BA244" s="18"/>
      <c r="BB244" s="18"/>
      <c r="BC244" s="18"/>
      <c r="BD244" s="18"/>
      <c r="BE244" s="18"/>
      <c r="BF244" s="18"/>
      <c r="BG244" s="18"/>
      <c r="BH244" s="18"/>
      <c r="BI244" s="18"/>
      <c r="BJ244" s="18"/>
      <c r="BK244" s="18"/>
      <c r="BL244" s="18"/>
      <c r="BM244" s="18"/>
      <c r="BN244" s="18"/>
      <c r="BO244" s="18"/>
      <c r="BP244" s="18"/>
      <c r="BQ244" s="18"/>
      <c r="BR244" s="18"/>
      <c r="BS244" s="18"/>
      <c r="BT244" s="34"/>
      <c r="BU244" s="34"/>
      <c r="BV244" s="34"/>
      <c r="BW244" s="34"/>
      <c r="BX244" s="34"/>
    </row>
    <row r="245" spans="1:76" s="6" customFormat="1" ht="25.5" customHeight="1" x14ac:dyDescent="0.25">
      <c r="A245" s="62"/>
      <c r="B245" s="65"/>
      <c r="C245" s="56" t="s">
        <v>15</v>
      </c>
      <c r="D245" s="7">
        <f t="shared" si="87"/>
        <v>0</v>
      </c>
      <c r="E245" s="7"/>
      <c r="F245" s="7"/>
      <c r="G245" s="7"/>
      <c r="H245" s="7"/>
      <c r="I245" s="7"/>
      <c r="J245" s="7"/>
      <c r="K245" s="12"/>
      <c r="L245" s="12"/>
      <c r="M245" s="12"/>
      <c r="N245" s="12"/>
      <c r="O245" s="12"/>
      <c r="P245" s="12"/>
      <c r="Q245" s="12"/>
      <c r="R245" s="12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  <c r="AU245" s="18"/>
      <c r="AV245" s="18"/>
      <c r="AW245" s="18"/>
      <c r="AX245" s="18"/>
      <c r="AY245" s="18"/>
      <c r="AZ245" s="18"/>
      <c r="BA245" s="18"/>
      <c r="BB245" s="18"/>
      <c r="BC245" s="18"/>
      <c r="BD245" s="18"/>
      <c r="BE245" s="18"/>
      <c r="BF245" s="18"/>
      <c r="BG245" s="18"/>
      <c r="BH245" s="18"/>
      <c r="BI245" s="18"/>
      <c r="BJ245" s="18"/>
      <c r="BK245" s="18"/>
      <c r="BL245" s="18"/>
      <c r="BM245" s="18"/>
      <c r="BN245" s="18"/>
      <c r="BO245" s="18"/>
      <c r="BP245" s="18"/>
      <c r="BQ245" s="18"/>
      <c r="BR245" s="18"/>
      <c r="BS245" s="18"/>
      <c r="BT245" s="34"/>
      <c r="BU245" s="34"/>
      <c r="BV245" s="34"/>
      <c r="BW245" s="34"/>
      <c r="BX245" s="34"/>
    </row>
    <row r="246" spans="1:76" s="6" customFormat="1" ht="26.25" customHeight="1" x14ac:dyDescent="0.25">
      <c r="A246" s="62"/>
      <c r="B246" s="65"/>
      <c r="C246" s="56" t="s">
        <v>9</v>
      </c>
      <c r="D246" s="7">
        <f t="shared" si="87"/>
        <v>1194720.7</v>
      </c>
      <c r="E246" s="7"/>
      <c r="F246" s="7"/>
      <c r="G246" s="7"/>
      <c r="H246" s="7">
        <v>267355</v>
      </c>
      <c r="I246" s="7">
        <v>927365.7</v>
      </c>
      <c r="J246" s="7"/>
      <c r="K246" s="12"/>
      <c r="L246" s="12"/>
      <c r="M246" s="12"/>
      <c r="N246" s="12"/>
      <c r="O246" s="12"/>
      <c r="P246" s="12"/>
      <c r="Q246" s="12"/>
      <c r="R246" s="12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  <c r="AU246" s="18"/>
      <c r="AV246" s="18"/>
      <c r="AW246" s="18"/>
      <c r="AX246" s="18"/>
      <c r="AY246" s="18"/>
      <c r="AZ246" s="18"/>
      <c r="BA246" s="18"/>
      <c r="BB246" s="18"/>
      <c r="BC246" s="18"/>
      <c r="BD246" s="18"/>
      <c r="BE246" s="18"/>
      <c r="BF246" s="18"/>
      <c r="BG246" s="18"/>
      <c r="BH246" s="18"/>
      <c r="BI246" s="18"/>
      <c r="BJ246" s="18"/>
      <c r="BK246" s="18"/>
      <c r="BL246" s="18"/>
      <c r="BM246" s="18"/>
      <c r="BN246" s="18"/>
      <c r="BO246" s="18"/>
      <c r="BP246" s="18"/>
      <c r="BQ246" s="18"/>
      <c r="BR246" s="18"/>
      <c r="BS246" s="18"/>
      <c r="BT246" s="34"/>
      <c r="BU246" s="34"/>
      <c r="BV246" s="34"/>
      <c r="BW246" s="34"/>
      <c r="BX246" s="34"/>
    </row>
    <row r="247" spans="1:76" s="6" customFormat="1" ht="30" x14ac:dyDescent="0.25">
      <c r="A247" s="62"/>
      <c r="B247" s="65"/>
      <c r="C247" s="56" t="s">
        <v>10</v>
      </c>
      <c r="D247" s="7">
        <f t="shared" si="87"/>
        <v>405279.3</v>
      </c>
      <c r="E247" s="7"/>
      <c r="F247" s="7"/>
      <c r="G247" s="7"/>
      <c r="H247" s="7">
        <v>91028.800000000003</v>
      </c>
      <c r="I247" s="7">
        <v>314250.5</v>
      </c>
      <c r="J247" s="7"/>
      <c r="K247" s="12"/>
      <c r="L247" s="16"/>
      <c r="M247" s="12"/>
      <c r="N247" s="12"/>
      <c r="O247" s="12"/>
      <c r="P247" s="12"/>
      <c r="Q247" s="12"/>
      <c r="R247" s="12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  <c r="AS247" s="18"/>
      <c r="AT247" s="18"/>
      <c r="AU247" s="18"/>
      <c r="AV247" s="18"/>
      <c r="AW247" s="18"/>
      <c r="AX247" s="18"/>
      <c r="AY247" s="18"/>
      <c r="AZ247" s="18"/>
      <c r="BA247" s="18"/>
      <c r="BB247" s="18"/>
      <c r="BC247" s="18"/>
      <c r="BD247" s="18"/>
      <c r="BE247" s="18"/>
      <c r="BF247" s="18"/>
      <c r="BG247" s="18"/>
      <c r="BH247" s="18"/>
      <c r="BI247" s="18"/>
      <c r="BJ247" s="18"/>
      <c r="BK247" s="18"/>
      <c r="BL247" s="18"/>
      <c r="BM247" s="18"/>
      <c r="BN247" s="18"/>
      <c r="BO247" s="18"/>
      <c r="BP247" s="18"/>
      <c r="BQ247" s="18"/>
      <c r="BR247" s="18"/>
      <c r="BS247" s="18"/>
      <c r="BT247" s="34"/>
      <c r="BU247" s="34"/>
      <c r="BV247" s="34"/>
      <c r="BW247" s="34"/>
      <c r="BX247" s="34"/>
    </row>
    <row r="248" spans="1:76" s="6" customFormat="1" ht="30" x14ac:dyDescent="0.25">
      <c r="A248" s="63"/>
      <c r="B248" s="66"/>
      <c r="C248" s="56" t="s">
        <v>11</v>
      </c>
      <c r="D248" s="7">
        <f t="shared" si="87"/>
        <v>0</v>
      </c>
      <c r="E248" s="7"/>
      <c r="F248" s="7"/>
      <c r="G248" s="7"/>
      <c r="H248" s="7"/>
      <c r="I248" s="7"/>
      <c r="J248" s="7"/>
      <c r="K248" s="12"/>
      <c r="L248" s="12"/>
      <c r="M248" s="12"/>
      <c r="N248" s="12"/>
      <c r="O248" s="12"/>
      <c r="P248" s="12"/>
      <c r="Q248" s="12"/>
      <c r="R248" s="12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  <c r="AS248" s="18"/>
      <c r="AT248" s="18"/>
      <c r="AU248" s="18"/>
      <c r="AV248" s="18"/>
      <c r="AW248" s="18"/>
      <c r="AX248" s="18"/>
      <c r="AY248" s="18"/>
      <c r="AZ248" s="18"/>
      <c r="BA248" s="18"/>
      <c r="BB248" s="18"/>
      <c r="BC248" s="18"/>
      <c r="BD248" s="18"/>
      <c r="BE248" s="18"/>
      <c r="BF248" s="18"/>
      <c r="BG248" s="18"/>
      <c r="BH248" s="18"/>
      <c r="BI248" s="18"/>
      <c r="BJ248" s="18"/>
      <c r="BK248" s="18"/>
      <c r="BL248" s="18"/>
      <c r="BM248" s="18"/>
      <c r="BN248" s="18"/>
      <c r="BO248" s="18"/>
      <c r="BP248" s="18"/>
      <c r="BQ248" s="18"/>
      <c r="BR248" s="18"/>
      <c r="BS248" s="18"/>
      <c r="BT248" s="34"/>
      <c r="BU248" s="34"/>
      <c r="BV248" s="34"/>
      <c r="BW248" s="34"/>
      <c r="BX248" s="34"/>
    </row>
    <row r="249" spans="1:76" s="6" customFormat="1" ht="23.25" customHeight="1" x14ac:dyDescent="0.25">
      <c r="A249" s="61" t="s">
        <v>128</v>
      </c>
      <c r="B249" s="64" t="s">
        <v>97</v>
      </c>
      <c r="C249" s="56" t="s">
        <v>7</v>
      </c>
      <c r="D249" s="7">
        <f t="shared" si="87"/>
        <v>877592.7</v>
      </c>
      <c r="E249" s="7">
        <f>E250+E251+E252+E253</f>
        <v>0</v>
      </c>
      <c r="F249" s="7">
        <f>F250+F251+F252+F253</f>
        <v>0</v>
      </c>
      <c r="G249" s="7">
        <f>G250+G251+G252+G253</f>
        <v>0</v>
      </c>
      <c r="H249" s="7">
        <f>H250+H251+H252+H253</f>
        <v>13986</v>
      </c>
      <c r="I249" s="7">
        <f>I250+I251+I252+I253</f>
        <v>260000</v>
      </c>
      <c r="J249" s="7">
        <f t="shared" ref="J249" si="102">J250+J251+J252+J253</f>
        <v>603606.69999999995</v>
      </c>
      <c r="K249" s="12"/>
      <c r="L249" s="12"/>
      <c r="M249" s="12"/>
      <c r="N249" s="12"/>
      <c r="O249" s="12"/>
      <c r="P249" s="12"/>
      <c r="Q249" s="12"/>
      <c r="R249" s="12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O249" s="18"/>
      <c r="AP249" s="18"/>
      <c r="AQ249" s="18"/>
      <c r="AR249" s="18"/>
      <c r="AS249" s="18"/>
      <c r="AT249" s="18"/>
      <c r="AU249" s="18"/>
      <c r="AV249" s="18"/>
      <c r="AW249" s="18"/>
      <c r="AX249" s="18"/>
      <c r="AY249" s="18"/>
      <c r="AZ249" s="18"/>
      <c r="BA249" s="18"/>
      <c r="BB249" s="18"/>
      <c r="BC249" s="18"/>
      <c r="BD249" s="18"/>
      <c r="BE249" s="18"/>
      <c r="BF249" s="18"/>
      <c r="BG249" s="18"/>
      <c r="BH249" s="18"/>
      <c r="BI249" s="18"/>
      <c r="BJ249" s="18"/>
      <c r="BK249" s="18"/>
      <c r="BL249" s="18"/>
      <c r="BM249" s="18"/>
      <c r="BN249" s="18"/>
      <c r="BO249" s="18"/>
      <c r="BP249" s="18"/>
      <c r="BQ249" s="18"/>
      <c r="BR249" s="18"/>
      <c r="BS249" s="18"/>
      <c r="BT249" s="34"/>
      <c r="BU249" s="34"/>
      <c r="BV249" s="34"/>
      <c r="BW249" s="34"/>
      <c r="BX249" s="34"/>
    </row>
    <row r="250" spans="1:76" s="6" customFormat="1" ht="28.5" customHeight="1" x14ac:dyDescent="0.25">
      <c r="A250" s="62"/>
      <c r="B250" s="65"/>
      <c r="C250" s="56" t="s">
        <v>15</v>
      </c>
      <c r="D250" s="7">
        <f>SUM(E250:J250)</f>
        <v>604524.69999999995</v>
      </c>
      <c r="E250" s="7"/>
      <c r="F250" s="7"/>
      <c r="G250" s="7"/>
      <c r="H250" s="7"/>
      <c r="I250" s="7">
        <v>182000</v>
      </c>
      <c r="J250" s="7">
        <v>422524.7</v>
      </c>
      <c r="K250" s="12"/>
      <c r="L250" s="12"/>
      <c r="M250" s="12"/>
      <c r="N250" s="12"/>
      <c r="O250" s="12"/>
      <c r="P250" s="12"/>
      <c r="Q250" s="12"/>
      <c r="R250" s="12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O250" s="18"/>
      <c r="AP250" s="18"/>
      <c r="AQ250" s="18"/>
      <c r="AR250" s="18"/>
      <c r="AS250" s="18"/>
      <c r="AT250" s="18"/>
      <c r="AU250" s="18"/>
      <c r="AV250" s="18"/>
      <c r="AW250" s="18"/>
      <c r="AX250" s="18"/>
      <c r="AY250" s="18"/>
      <c r="AZ250" s="18"/>
      <c r="BA250" s="18"/>
      <c r="BB250" s="18"/>
      <c r="BC250" s="18"/>
      <c r="BD250" s="18"/>
      <c r="BE250" s="18"/>
      <c r="BF250" s="18"/>
      <c r="BG250" s="18"/>
      <c r="BH250" s="18"/>
      <c r="BI250" s="18"/>
      <c r="BJ250" s="18"/>
      <c r="BK250" s="18"/>
      <c r="BL250" s="18"/>
      <c r="BM250" s="18"/>
      <c r="BN250" s="18"/>
      <c r="BO250" s="18"/>
      <c r="BP250" s="18"/>
      <c r="BQ250" s="18"/>
      <c r="BR250" s="18"/>
      <c r="BS250" s="18"/>
      <c r="BT250" s="34"/>
      <c r="BU250" s="34"/>
      <c r="BV250" s="34"/>
      <c r="BW250" s="34"/>
      <c r="BX250" s="34"/>
    </row>
    <row r="251" spans="1:76" s="6" customFormat="1" ht="24.75" customHeight="1" x14ac:dyDescent="0.25">
      <c r="A251" s="62"/>
      <c r="B251" s="65"/>
      <c r="C251" s="56" t="s">
        <v>9</v>
      </c>
      <c r="D251" s="7">
        <f>SUM(E251:J251)</f>
        <v>203708.72</v>
      </c>
      <c r="E251" s="7"/>
      <c r="F251" s="7"/>
      <c r="G251" s="7"/>
      <c r="H251" s="7">
        <v>10433.549999999999</v>
      </c>
      <c r="I251" s="7">
        <v>58188</v>
      </c>
      <c r="J251" s="7">
        <v>135087.17000000001</v>
      </c>
      <c r="K251" s="12"/>
      <c r="L251" s="12"/>
      <c r="M251" s="12"/>
      <c r="N251" s="12"/>
      <c r="O251" s="12"/>
      <c r="P251" s="12"/>
      <c r="Q251" s="12"/>
      <c r="R251" s="12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  <c r="AS251" s="18"/>
      <c r="AT251" s="18"/>
      <c r="AU251" s="18"/>
      <c r="AV251" s="18"/>
      <c r="AW251" s="18"/>
      <c r="AX251" s="18"/>
      <c r="AY251" s="18"/>
      <c r="AZ251" s="18"/>
      <c r="BA251" s="18"/>
      <c r="BB251" s="18"/>
      <c r="BC251" s="18"/>
      <c r="BD251" s="18"/>
      <c r="BE251" s="18"/>
      <c r="BF251" s="18"/>
      <c r="BG251" s="18"/>
      <c r="BH251" s="18"/>
      <c r="BI251" s="18"/>
      <c r="BJ251" s="18"/>
      <c r="BK251" s="18"/>
      <c r="BL251" s="18"/>
      <c r="BM251" s="18"/>
      <c r="BN251" s="18"/>
      <c r="BO251" s="18"/>
      <c r="BP251" s="18"/>
      <c r="BQ251" s="18"/>
      <c r="BR251" s="18"/>
      <c r="BS251" s="18"/>
      <c r="BT251" s="34"/>
      <c r="BU251" s="34"/>
      <c r="BV251" s="34"/>
      <c r="BW251" s="34"/>
      <c r="BX251" s="34"/>
    </row>
    <row r="252" spans="1:76" s="6" customFormat="1" ht="30" x14ac:dyDescent="0.25">
      <c r="A252" s="62"/>
      <c r="B252" s="65"/>
      <c r="C252" s="56" t="s">
        <v>10</v>
      </c>
      <c r="D252" s="7">
        <f>SUM(E252:J252)</f>
        <v>69359.28</v>
      </c>
      <c r="E252" s="7"/>
      <c r="F252" s="7"/>
      <c r="G252" s="7"/>
      <c r="H252" s="7">
        <v>3552.45</v>
      </c>
      <c r="I252" s="7">
        <v>19812</v>
      </c>
      <c r="J252" s="7">
        <v>45994.83</v>
      </c>
      <c r="K252" s="12"/>
      <c r="L252" s="12"/>
      <c r="M252" s="12"/>
      <c r="N252" s="12"/>
      <c r="O252" s="12"/>
      <c r="P252" s="12"/>
      <c r="Q252" s="12"/>
      <c r="R252" s="12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  <c r="AQ252" s="18"/>
      <c r="AR252" s="18"/>
      <c r="AS252" s="18"/>
      <c r="AT252" s="18"/>
      <c r="AU252" s="18"/>
      <c r="AV252" s="18"/>
      <c r="AW252" s="18"/>
      <c r="AX252" s="18"/>
      <c r="AY252" s="18"/>
      <c r="AZ252" s="18"/>
      <c r="BA252" s="18"/>
      <c r="BB252" s="18"/>
      <c r="BC252" s="18"/>
      <c r="BD252" s="18"/>
      <c r="BE252" s="18"/>
      <c r="BF252" s="18"/>
      <c r="BG252" s="18"/>
      <c r="BH252" s="18"/>
      <c r="BI252" s="18"/>
      <c r="BJ252" s="18"/>
      <c r="BK252" s="18"/>
      <c r="BL252" s="18"/>
      <c r="BM252" s="18"/>
      <c r="BN252" s="18"/>
      <c r="BO252" s="18"/>
      <c r="BP252" s="18"/>
      <c r="BQ252" s="18"/>
      <c r="BR252" s="18"/>
      <c r="BS252" s="18"/>
      <c r="BT252" s="34"/>
      <c r="BU252" s="34"/>
      <c r="BV252" s="34"/>
      <c r="BW252" s="34"/>
      <c r="BX252" s="34"/>
    </row>
    <row r="253" spans="1:76" s="6" customFormat="1" ht="30" x14ac:dyDescent="0.25">
      <c r="A253" s="63"/>
      <c r="B253" s="66"/>
      <c r="C253" s="56" t="s">
        <v>11</v>
      </c>
      <c r="D253" s="7">
        <f t="shared" si="87"/>
        <v>0</v>
      </c>
      <c r="E253" s="7"/>
      <c r="F253" s="7"/>
      <c r="G253" s="7"/>
      <c r="H253" s="7"/>
      <c r="I253" s="7"/>
      <c r="J253" s="7"/>
      <c r="K253" s="12"/>
      <c r="L253" s="12"/>
      <c r="M253" s="12"/>
      <c r="N253" s="12"/>
      <c r="O253" s="12"/>
      <c r="P253" s="12"/>
      <c r="Q253" s="12"/>
      <c r="R253" s="12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  <c r="AQ253" s="18"/>
      <c r="AR253" s="18"/>
      <c r="AS253" s="18"/>
      <c r="AT253" s="18"/>
      <c r="AU253" s="18"/>
      <c r="AV253" s="18"/>
      <c r="AW253" s="18"/>
      <c r="AX253" s="18"/>
      <c r="AY253" s="18"/>
      <c r="AZ253" s="18"/>
      <c r="BA253" s="18"/>
      <c r="BB253" s="18"/>
      <c r="BC253" s="18"/>
      <c r="BD253" s="18"/>
      <c r="BE253" s="18"/>
      <c r="BF253" s="18"/>
      <c r="BG253" s="18"/>
      <c r="BH253" s="18"/>
      <c r="BI253" s="18"/>
      <c r="BJ253" s="18"/>
      <c r="BK253" s="18"/>
      <c r="BL253" s="18"/>
      <c r="BM253" s="18"/>
      <c r="BN253" s="18"/>
      <c r="BO253" s="18"/>
      <c r="BP253" s="18"/>
      <c r="BQ253" s="18"/>
      <c r="BR253" s="18"/>
      <c r="BS253" s="18"/>
      <c r="BT253" s="34"/>
      <c r="BU253" s="34"/>
      <c r="BV253" s="34"/>
      <c r="BW253" s="34"/>
      <c r="BX253" s="34"/>
    </row>
    <row r="254" spans="1:76" s="6" customFormat="1" x14ac:dyDescent="0.25">
      <c r="A254" s="61" t="s">
        <v>129</v>
      </c>
      <c r="B254" s="64" t="s">
        <v>154</v>
      </c>
      <c r="C254" s="56" t="s">
        <v>7</v>
      </c>
      <c r="D254" s="7">
        <f t="shared" si="87"/>
        <v>950000</v>
      </c>
      <c r="E254" s="7">
        <f t="shared" ref="E254:J254" si="103">E255+E256+E257+E258</f>
        <v>0</v>
      </c>
      <c r="F254" s="7">
        <f t="shared" si="103"/>
        <v>0</v>
      </c>
      <c r="G254" s="7">
        <f t="shared" si="103"/>
        <v>0</v>
      </c>
      <c r="H254" s="7">
        <f t="shared" si="103"/>
        <v>10000</v>
      </c>
      <c r="I254" s="7">
        <f t="shared" si="103"/>
        <v>282000</v>
      </c>
      <c r="J254" s="7">
        <f t="shared" si="103"/>
        <v>658000</v>
      </c>
      <c r="K254" s="12"/>
      <c r="L254" s="12"/>
      <c r="M254" s="12"/>
      <c r="N254" s="12"/>
      <c r="O254" s="12"/>
      <c r="P254" s="12"/>
      <c r="Q254" s="12"/>
      <c r="R254" s="12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  <c r="AQ254" s="18"/>
      <c r="AR254" s="18"/>
      <c r="AS254" s="18"/>
      <c r="AT254" s="18"/>
      <c r="AU254" s="18"/>
      <c r="AV254" s="18"/>
      <c r="AW254" s="18"/>
      <c r="AX254" s="18"/>
      <c r="AY254" s="18"/>
      <c r="AZ254" s="18"/>
      <c r="BA254" s="18"/>
      <c r="BB254" s="18"/>
      <c r="BC254" s="18"/>
      <c r="BD254" s="18"/>
      <c r="BE254" s="18"/>
      <c r="BF254" s="18"/>
      <c r="BG254" s="18"/>
      <c r="BH254" s="18"/>
      <c r="BI254" s="18"/>
      <c r="BJ254" s="18"/>
      <c r="BK254" s="18"/>
      <c r="BL254" s="18"/>
      <c r="BM254" s="18"/>
      <c r="BN254" s="18"/>
      <c r="BO254" s="18"/>
      <c r="BP254" s="18"/>
      <c r="BQ254" s="18"/>
      <c r="BR254" s="18"/>
      <c r="BS254" s="18"/>
      <c r="BT254" s="34"/>
      <c r="BU254" s="34"/>
      <c r="BV254" s="34"/>
      <c r="BW254" s="34"/>
      <c r="BX254" s="34"/>
    </row>
    <row r="255" spans="1:76" s="6" customFormat="1" ht="21.75" customHeight="1" x14ac:dyDescent="0.25">
      <c r="A255" s="62"/>
      <c r="B255" s="65"/>
      <c r="C255" s="56" t="s">
        <v>15</v>
      </c>
      <c r="D255" s="7">
        <f t="shared" si="87"/>
        <v>0</v>
      </c>
      <c r="E255" s="7"/>
      <c r="F255" s="7"/>
      <c r="G255" s="7"/>
      <c r="H255" s="7"/>
      <c r="I255" s="7"/>
      <c r="J255" s="7"/>
      <c r="K255" s="12"/>
      <c r="L255" s="12"/>
      <c r="M255" s="12"/>
      <c r="N255" s="12"/>
      <c r="O255" s="12"/>
      <c r="P255" s="12"/>
      <c r="Q255" s="12"/>
      <c r="R255" s="12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  <c r="AQ255" s="18"/>
      <c r="AR255" s="18"/>
      <c r="AS255" s="18"/>
      <c r="AT255" s="18"/>
      <c r="AU255" s="18"/>
      <c r="AV255" s="18"/>
      <c r="AW255" s="18"/>
      <c r="AX255" s="18"/>
      <c r="AY255" s="18"/>
      <c r="AZ255" s="18"/>
      <c r="BA255" s="18"/>
      <c r="BB255" s="18"/>
      <c r="BC255" s="18"/>
      <c r="BD255" s="18"/>
      <c r="BE255" s="18"/>
      <c r="BF255" s="18"/>
      <c r="BG255" s="18"/>
      <c r="BH255" s="18"/>
      <c r="BI255" s="18"/>
      <c r="BJ255" s="18"/>
      <c r="BK255" s="18"/>
      <c r="BL255" s="18"/>
      <c r="BM255" s="18"/>
      <c r="BN255" s="18"/>
      <c r="BO255" s="18"/>
      <c r="BP255" s="18"/>
      <c r="BQ255" s="18"/>
      <c r="BR255" s="18"/>
      <c r="BS255" s="18"/>
      <c r="BT255" s="34"/>
      <c r="BU255" s="34"/>
      <c r="BV255" s="34"/>
      <c r="BW255" s="34"/>
      <c r="BX255" s="34"/>
    </row>
    <row r="256" spans="1:76" s="6" customFormat="1" ht="25.5" customHeight="1" x14ac:dyDescent="0.25">
      <c r="A256" s="62"/>
      <c r="B256" s="65"/>
      <c r="C256" s="56" t="s">
        <v>9</v>
      </c>
      <c r="D256" s="7">
        <f t="shared" si="87"/>
        <v>708700</v>
      </c>
      <c r="E256" s="7"/>
      <c r="F256" s="7"/>
      <c r="G256" s="7"/>
      <c r="H256" s="7">
        <v>7460</v>
      </c>
      <c r="I256" s="7">
        <v>210372</v>
      </c>
      <c r="J256" s="7">
        <v>490868</v>
      </c>
      <c r="K256" s="12"/>
      <c r="L256" s="12"/>
      <c r="M256" s="12"/>
      <c r="N256" s="12"/>
      <c r="O256" s="12"/>
      <c r="P256" s="12"/>
      <c r="Q256" s="12"/>
      <c r="R256" s="12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  <c r="AQ256" s="18"/>
      <c r="AR256" s="18"/>
      <c r="AS256" s="18"/>
      <c r="AT256" s="18"/>
      <c r="AU256" s="18"/>
      <c r="AV256" s="18"/>
      <c r="AW256" s="18"/>
      <c r="AX256" s="18"/>
      <c r="AY256" s="18"/>
      <c r="AZ256" s="18"/>
      <c r="BA256" s="18"/>
      <c r="BB256" s="18"/>
      <c r="BC256" s="18"/>
      <c r="BD256" s="18"/>
      <c r="BE256" s="18"/>
      <c r="BF256" s="18"/>
      <c r="BG256" s="18"/>
      <c r="BH256" s="18"/>
      <c r="BI256" s="18"/>
      <c r="BJ256" s="18"/>
      <c r="BK256" s="18"/>
      <c r="BL256" s="18"/>
      <c r="BM256" s="18"/>
      <c r="BN256" s="18"/>
      <c r="BO256" s="18"/>
      <c r="BP256" s="18"/>
      <c r="BQ256" s="18"/>
      <c r="BR256" s="18"/>
      <c r="BS256" s="18"/>
      <c r="BT256" s="34"/>
      <c r="BU256" s="34"/>
      <c r="BV256" s="34"/>
      <c r="BW256" s="34"/>
      <c r="BX256" s="34"/>
    </row>
    <row r="257" spans="1:76" s="6" customFormat="1" ht="30" x14ac:dyDescent="0.25">
      <c r="A257" s="62"/>
      <c r="B257" s="65"/>
      <c r="C257" s="56" t="s">
        <v>10</v>
      </c>
      <c r="D257" s="7">
        <f t="shared" si="87"/>
        <v>241300</v>
      </c>
      <c r="E257" s="7"/>
      <c r="F257" s="7"/>
      <c r="G257" s="7"/>
      <c r="H257" s="7">
        <v>2540</v>
      </c>
      <c r="I257" s="7">
        <v>71628</v>
      </c>
      <c r="J257" s="7">
        <v>167132</v>
      </c>
      <c r="K257" s="12"/>
      <c r="L257" s="12"/>
      <c r="M257" s="12"/>
      <c r="N257" s="12"/>
      <c r="O257" s="12"/>
      <c r="P257" s="12"/>
      <c r="Q257" s="12"/>
      <c r="R257" s="12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  <c r="AQ257" s="18"/>
      <c r="AR257" s="18"/>
      <c r="AS257" s="18"/>
      <c r="AT257" s="18"/>
      <c r="AU257" s="18"/>
      <c r="AV257" s="18"/>
      <c r="AW257" s="18"/>
      <c r="AX257" s="18"/>
      <c r="AY257" s="18"/>
      <c r="AZ257" s="18"/>
      <c r="BA257" s="18"/>
      <c r="BB257" s="18"/>
      <c r="BC257" s="18"/>
      <c r="BD257" s="18"/>
      <c r="BE257" s="18"/>
      <c r="BF257" s="18"/>
      <c r="BG257" s="18"/>
      <c r="BH257" s="18"/>
      <c r="BI257" s="18"/>
      <c r="BJ257" s="18"/>
      <c r="BK257" s="18"/>
      <c r="BL257" s="18"/>
      <c r="BM257" s="18"/>
      <c r="BN257" s="18"/>
      <c r="BO257" s="18"/>
      <c r="BP257" s="18"/>
      <c r="BQ257" s="18"/>
      <c r="BR257" s="18"/>
      <c r="BS257" s="18"/>
      <c r="BT257" s="34"/>
      <c r="BU257" s="34"/>
      <c r="BV257" s="34"/>
      <c r="BW257" s="34"/>
      <c r="BX257" s="34"/>
    </row>
    <row r="258" spans="1:76" s="6" customFormat="1" ht="30" x14ac:dyDescent="0.25">
      <c r="A258" s="63"/>
      <c r="B258" s="66"/>
      <c r="C258" s="56" t="s">
        <v>11</v>
      </c>
      <c r="D258" s="7">
        <f t="shared" si="87"/>
        <v>0</v>
      </c>
      <c r="E258" s="7"/>
      <c r="F258" s="7"/>
      <c r="G258" s="7"/>
      <c r="H258" s="7"/>
      <c r="I258" s="7"/>
      <c r="J258" s="7"/>
      <c r="K258" s="12"/>
      <c r="L258" s="12"/>
      <c r="M258" s="12"/>
      <c r="N258" s="12"/>
      <c r="O258" s="12"/>
      <c r="P258" s="12"/>
      <c r="Q258" s="12"/>
      <c r="R258" s="12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  <c r="AQ258" s="18"/>
      <c r="AR258" s="18"/>
      <c r="AS258" s="18"/>
      <c r="AT258" s="18"/>
      <c r="AU258" s="18"/>
      <c r="AV258" s="18"/>
      <c r="AW258" s="18"/>
      <c r="AX258" s="18"/>
      <c r="AY258" s="18"/>
      <c r="AZ258" s="18"/>
      <c r="BA258" s="18"/>
      <c r="BB258" s="18"/>
      <c r="BC258" s="18"/>
      <c r="BD258" s="18"/>
      <c r="BE258" s="18"/>
      <c r="BF258" s="18"/>
      <c r="BG258" s="18"/>
      <c r="BH258" s="18"/>
      <c r="BI258" s="18"/>
      <c r="BJ258" s="18"/>
      <c r="BK258" s="18"/>
      <c r="BL258" s="18"/>
      <c r="BM258" s="18"/>
      <c r="BN258" s="18"/>
      <c r="BO258" s="18"/>
      <c r="BP258" s="18"/>
      <c r="BQ258" s="18"/>
      <c r="BR258" s="18"/>
      <c r="BS258" s="18"/>
      <c r="BT258" s="34"/>
      <c r="BU258" s="34"/>
      <c r="BV258" s="34"/>
      <c r="BW258" s="34"/>
      <c r="BX258" s="34"/>
    </row>
    <row r="259" spans="1:76" s="6" customFormat="1" ht="15" customHeight="1" x14ac:dyDescent="0.25">
      <c r="A259" s="70" t="s">
        <v>130</v>
      </c>
      <c r="B259" s="67" t="s">
        <v>93</v>
      </c>
      <c r="C259" s="56" t="s">
        <v>7</v>
      </c>
      <c r="D259" s="7">
        <f t="shared" si="87"/>
        <v>877592.7</v>
      </c>
      <c r="E259" s="7">
        <f t="shared" ref="E259:J259" si="104">E260+E261+E262+E263</f>
        <v>0</v>
      </c>
      <c r="F259" s="7">
        <f t="shared" si="104"/>
        <v>0</v>
      </c>
      <c r="G259" s="7">
        <f t="shared" si="104"/>
        <v>0</v>
      </c>
      <c r="H259" s="7">
        <f t="shared" si="104"/>
        <v>13986</v>
      </c>
      <c r="I259" s="7">
        <f t="shared" si="104"/>
        <v>260000</v>
      </c>
      <c r="J259" s="7">
        <f t="shared" si="104"/>
        <v>603606.69999999995</v>
      </c>
      <c r="K259" s="12"/>
      <c r="L259" s="12"/>
      <c r="M259" s="12"/>
      <c r="N259" s="12"/>
      <c r="O259" s="12"/>
      <c r="P259" s="12"/>
      <c r="Q259" s="12"/>
      <c r="R259" s="12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Q259" s="18"/>
      <c r="AR259" s="18"/>
      <c r="AS259" s="18"/>
      <c r="AT259" s="18"/>
      <c r="AU259" s="18"/>
      <c r="AV259" s="18"/>
      <c r="AW259" s="18"/>
      <c r="AX259" s="18"/>
      <c r="AY259" s="18"/>
      <c r="AZ259" s="18"/>
      <c r="BA259" s="18"/>
      <c r="BB259" s="18"/>
      <c r="BC259" s="18"/>
      <c r="BD259" s="18"/>
      <c r="BE259" s="18"/>
      <c r="BF259" s="18"/>
      <c r="BG259" s="18"/>
      <c r="BH259" s="18"/>
      <c r="BI259" s="18"/>
      <c r="BJ259" s="18"/>
      <c r="BK259" s="18"/>
      <c r="BL259" s="18"/>
      <c r="BM259" s="18"/>
      <c r="BN259" s="18"/>
      <c r="BO259" s="18"/>
      <c r="BP259" s="18"/>
      <c r="BQ259" s="18"/>
      <c r="BR259" s="18"/>
      <c r="BS259" s="18"/>
      <c r="BT259" s="34"/>
      <c r="BU259" s="34"/>
      <c r="BV259" s="34"/>
      <c r="BW259" s="34"/>
      <c r="BX259" s="34"/>
    </row>
    <row r="260" spans="1:76" s="6" customFormat="1" x14ac:dyDescent="0.25">
      <c r="A260" s="71"/>
      <c r="B260" s="68"/>
      <c r="C260" s="56" t="s">
        <v>15</v>
      </c>
      <c r="D260" s="7">
        <f t="shared" si="87"/>
        <v>0</v>
      </c>
      <c r="E260" s="7"/>
      <c r="F260" s="7"/>
      <c r="G260" s="7"/>
      <c r="H260" s="7"/>
      <c r="I260" s="7"/>
      <c r="J260" s="7"/>
      <c r="K260" s="12"/>
      <c r="L260" s="12"/>
      <c r="M260" s="12"/>
      <c r="N260" s="12"/>
      <c r="O260" s="12"/>
      <c r="P260" s="12"/>
      <c r="Q260" s="12"/>
      <c r="R260" s="12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18"/>
      <c r="AR260" s="18"/>
      <c r="AS260" s="18"/>
      <c r="AT260" s="18"/>
      <c r="AU260" s="18"/>
      <c r="AV260" s="18"/>
      <c r="AW260" s="18"/>
      <c r="AX260" s="18"/>
      <c r="AY260" s="18"/>
      <c r="AZ260" s="18"/>
      <c r="BA260" s="18"/>
      <c r="BB260" s="18"/>
      <c r="BC260" s="18"/>
      <c r="BD260" s="18"/>
      <c r="BE260" s="18"/>
      <c r="BF260" s="18"/>
      <c r="BG260" s="18"/>
      <c r="BH260" s="18"/>
      <c r="BI260" s="18"/>
      <c r="BJ260" s="18"/>
      <c r="BK260" s="18"/>
      <c r="BL260" s="18"/>
      <c r="BM260" s="18"/>
      <c r="BN260" s="18"/>
      <c r="BO260" s="18"/>
      <c r="BP260" s="18"/>
      <c r="BQ260" s="18"/>
      <c r="BR260" s="18"/>
      <c r="BS260" s="18"/>
      <c r="BT260" s="34"/>
      <c r="BU260" s="34"/>
      <c r="BV260" s="34"/>
      <c r="BW260" s="34"/>
      <c r="BX260" s="34"/>
    </row>
    <row r="261" spans="1:76" s="6" customFormat="1" x14ac:dyDescent="0.25">
      <c r="A261" s="71"/>
      <c r="B261" s="68"/>
      <c r="C261" s="56" t="s">
        <v>9</v>
      </c>
      <c r="D261" s="7">
        <f t="shared" si="87"/>
        <v>645698.43999999994</v>
      </c>
      <c r="E261" s="7"/>
      <c r="F261" s="7"/>
      <c r="G261" s="7"/>
      <c r="H261" s="7">
        <v>10083.91</v>
      </c>
      <c r="I261" s="7">
        <v>191360</v>
      </c>
      <c r="J261" s="7">
        <v>444254.53</v>
      </c>
      <c r="K261" s="12"/>
      <c r="L261" s="12"/>
      <c r="M261" s="12"/>
      <c r="N261" s="12"/>
      <c r="O261" s="12"/>
      <c r="P261" s="12"/>
      <c r="Q261" s="12"/>
      <c r="R261" s="12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  <c r="AU261" s="18"/>
      <c r="AV261" s="18"/>
      <c r="AW261" s="18"/>
      <c r="AX261" s="18"/>
      <c r="AY261" s="18"/>
      <c r="AZ261" s="18"/>
      <c r="BA261" s="18"/>
      <c r="BB261" s="18"/>
      <c r="BC261" s="18"/>
      <c r="BD261" s="18"/>
      <c r="BE261" s="18"/>
      <c r="BF261" s="18"/>
      <c r="BG261" s="18"/>
      <c r="BH261" s="18"/>
      <c r="BI261" s="18"/>
      <c r="BJ261" s="18"/>
      <c r="BK261" s="18"/>
      <c r="BL261" s="18"/>
      <c r="BM261" s="18"/>
      <c r="BN261" s="18"/>
      <c r="BO261" s="18"/>
      <c r="BP261" s="18"/>
      <c r="BQ261" s="18"/>
      <c r="BR261" s="18"/>
      <c r="BS261" s="18"/>
      <c r="BT261" s="34"/>
      <c r="BU261" s="34"/>
      <c r="BV261" s="34"/>
      <c r="BW261" s="34"/>
      <c r="BX261" s="34"/>
    </row>
    <row r="262" spans="1:76" s="6" customFormat="1" ht="30" x14ac:dyDescent="0.25">
      <c r="A262" s="71"/>
      <c r="B262" s="68"/>
      <c r="C262" s="56" t="s">
        <v>10</v>
      </c>
      <c r="D262" s="7">
        <f t="shared" si="87"/>
        <v>231894.26</v>
      </c>
      <c r="E262" s="7"/>
      <c r="F262" s="7"/>
      <c r="G262" s="7"/>
      <c r="H262" s="7">
        <v>3902.09</v>
      </c>
      <c r="I262" s="7">
        <v>68640</v>
      </c>
      <c r="J262" s="7">
        <v>159352.17000000001</v>
      </c>
      <c r="K262" s="12"/>
      <c r="L262" s="12"/>
      <c r="M262" s="12"/>
      <c r="N262" s="12"/>
      <c r="O262" s="12"/>
      <c r="P262" s="12"/>
      <c r="Q262" s="12"/>
      <c r="R262" s="12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  <c r="AP262" s="18"/>
      <c r="AQ262" s="18"/>
      <c r="AR262" s="18"/>
      <c r="AS262" s="18"/>
      <c r="AT262" s="18"/>
      <c r="AU262" s="18"/>
      <c r="AV262" s="18"/>
      <c r="AW262" s="18"/>
      <c r="AX262" s="18"/>
      <c r="AY262" s="18"/>
      <c r="AZ262" s="18"/>
      <c r="BA262" s="18"/>
      <c r="BB262" s="18"/>
      <c r="BC262" s="18"/>
      <c r="BD262" s="18"/>
      <c r="BE262" s="18"/>
      <c r="BF262" s="18"/>
      <c r="BG262" s="18"/>
      <c r="BH262" s="18"/>
      <c r="BI262" s="18"/>
      <c r="BJ262" s="18"/>
      <c r="BK262" s="18"/>
      <c r="BL262" s="18"/>
      <c r="BM262" s="18"/>
      <c r="BN262" s="18"/>
      <c r="BO262" s="18"/>
      <c r="BP262" s="18"/>
      <c r="BQ262" s="18"/>
      <c r="BR262" s="18"/>
      <c r="BS262" s="18"/>
      <c r="BT262" s="34"/>
      <c r="BU262" s="34"/>
      <c r="BV262" s="34"/>
      <c r="BW262" s="34"/>
      <c r="BX262" s="34"/>
    </row>
    <row r="263" spans="1:76" s="6" customFormat="1" ht="30" x14ac:dyDescent="0.25">
      <c r="A263" s="72"/>
      <c r="B263" s="68"/>
      <c r="C263" s="56" t="s">
        <v>11</v>
      </c>
      <c r="D263" s="7">
        <f t="shared" si="87"/>
        <v>0</v>
      </c>
      <c r="E263" s="7"/>
      <c r="F263" s="7"/>
      <c r="G263" s="7"/>
      <c r="H263" s="7"/>
      <c r="I263" s="7"/>
      <c r="J263" s="7"/>
      <c r="K263" s="12"/>
      <c r="L263" s="12"/>
      <c r="M263" s="12"/>
      <c r="N263" s="12"/>
      <c r="O263" s="12"/>
      <c r="P263" s="12"/>
      <c r="Q263" s="12"/>
      <c r="R263" s="12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  <c r="AP263" s="18"/>
      <c r="AQ263" s="18"/>
      <c r="AR263" s="18"/>
      <c r="AS263" s="18"/>
      <c r="AT263" s="18"/>
      <c r="AU263" s="18"/>
      <c r="AV263" s="18"/>
      <c r="AW263" s="18"/>
      <c r="AX263" s="18"/>
      <c r="AY263" s="18"/>
      <c r="AZ263" s="18"/>
      <c r="BA263" s="18"/>
      <c r="BB263" s="18"/>
      <c r="BC263" s="18"/>
      <c r="BD263" s="18"/>
      <c r="BE263" s="18"/>
      <c r="BF263" s="18"/>
      <c r="BG263" s="18"/>
      <c r="BH263" s="18"/>
      <c r="BI263" s="18"/>
      <c r="BJ263" s="18"/>
      <c r="BK263" s="18"/>
      <c r="BL263" s="18"/>
      <c r="BM263" s="18"/>
      <c r="BN263" s="18"/>
      <c r="BO263" s="18"/>
      <c r="BP263" s="18"/>
      <c r="BQ263" s="18"/>
      <c r="BR263" s="18"/>
      <c r="BS263" s="18"/>
      <c r="BT263" s="34"/>
      <c r="BU263" s="34"/>
      <c r="BV263" s="34"/>
      <c r="BW263" s="34"/>
      <c r="BX263" s="34"/>
    </row>
    <row r="264" spans="1:76" s="6" customFormat="1" ht="24.75" customHeight="1" x14ac:dyDescent="0.25">
      <c r="A264" s="61" t="s">
        <v>131</v>
      </c>
      <c r="B264" s="64" t="s">
        <v>95</v>
      </c>
      <c r="C264" s="56" t="s">
        <v>7</v>
      </c>
      <c r="D264" s="7">
        <f t="shared" si="87"/>
        <v>1400000</v>
      </c>
      <c r="E264" s="7">
        <f t="shared" ref="E264:J264" si="105">E265+E266+E267+E268</f>
        <v>0</v>
      </c>
      <c r="F264" s="7">
        <f t="shared" si="105"/>
        <v>0</v>
      </c>
      <c r="G264" s="7">
        <f t="shared" si="105"/>
        <v>0</v>
      </c>
      <c r="H264" s="7">
        <f t="shared" si="105"/>
        <v>11658.3</v>
      </c>
      <c r="I264" s="7">
        <f t="shared" si="105"/>
        <v>332936.5</v>
      </c>
      <c r="J264" s="7">
        <f t="shared" si="105"/>
        <v>1055405.2</v>
      </c>
      <c r="K264" s="12"/>
      <c r="L264" s="12"/>
      <c r="M264" s="12"/>
      <c r="N264" s="12"/>
      <c r="O264" s="12"/>
      <c r="P264" s="12"/>
      <c r="Q264" s="12"/>
      <c r="R264" s="12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  <c r="AP264" s="18"/>
      <c r="AQ264" s="18"/>
      <c r="AR264" s="18"/>
      <c r="AS264" s="18"/>
      <c r="AT264" s="18"/>
      <c r="AU264" s="18"/>
      <c r="AV264" s="18"/>
      <c r="AW264" s="18"/>
      <c r="AX264" s="18"/>
      <c r="AY264" s="18"/>
      <c r="AZ264" s="18"/>
      <c r="BA264" s="18"/>
      <c r="BB264" s="18"/>
      <c r="BC264" s="18"/>
      <c r="BD264" s="18"/>
      <c r="BE264" s="18"/>
      <c r="BF264" s="18"/>
      <c r="BG264" s="18"/>
      <c r="BH264" s="18"/>
      <c r="BI264" s="18"/>
      <c r="BJ264" s="18"/>
      <c r="BK264" s="18"/>
      <c r="BL264" s="18"/>
      <c r="BM264" s="18"/>
      <c r="BN264" s="18"/>
      <c r="BO264" s="18"/>
      <c r="BP264" s="18"/>
      <c r="BQ264" s="18"/>
      <c r="BR264" s="18"/>
      <c r="BS264" s="18"/>
      <c r="BT264" s="34"/>
      <c r="BU264" s="34"/>
      <c r="BV264" s="34"/>
      <c r="BW264" s="34"/>
      <c r="BX264" s="34"/>
    </row>
    <row r="265" spans="1:76" s="6" customFormat="1" x14ac:dyDescent="0.25">
      <c r="A265" s="62"/>
      <c r="B265" s="65"/>
      <c r="C265" s="56" t="s">
        <v>15</v>
      </c>
      <c r="D265" s="7">
        <f t="shared" si="87"/>
        <v>0</v>
      </c>
      <c r="E265" s="7"/>
      <c r="F265" s="7"/>
      <c r="G265" s="7"/>
      <c r="H265" s="7"/>
      <c r="I265" s="7"/>
      <c r="J265" s="7"/>
      <c r="K265" s="12"/>
      <c r="L265" s="12"/>
      <c r="M265" s="12"/>
      <c r="N265" s="12"/>
      <c r="O265" s="12"/>
      <c r="P265" s="12"/>
      <c r="Q265" s="12"/>
      <c r="R265" s="12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  <c r="AU265" s="18"/>
      <c r="AV265" s="18"/>
      <c r="AW265" s="18"/>
      <c r="AX265" s="18"/>
      <c r="AY265" s="18"/>
      <c r="AZ265" s="18"/>
      <c r="BA265" s="18"/>
      <c r="BB265" s="18"/>
      <c r="BC265" s="18"/>
      <c r="BD265" s="18"/>
      <c r="BE265" s="18"/>
      <c r="BF265" s="18"/>
      <c r="BG265" s="18"/>
      <c r="BH265" s="18"/>
      <c r="BI265" s="18"/>
      <c r="BJ265" s="18"/>
      <c r="BK265" s="18"/>
      <c r="BL265" s="18"/>
      <c r="BM265" s="18"/>
      <c r="BN265" s="18"/>
      <c r="BO265" s="18"/>
      <c r="BP265" s="18"/>
      <c r="BQ265" s="18"/>
      <c r="BR265" s="18"/>
      <c r="BS265" s="18"/>
      <c r="BT265" s="34"/>
      <c r="BU265" s="34"/>
      <c r="BV265" s="34"/>
      <c r="BW265" s="34"/>
      <c r="BX265" s="34"/>
    </row>
    <row r="266" spans="1:76" s="6" customFormat="1" x14ac:dyDescent="0.25">
      <c r="A266" s="62"/>
      <c r="B266" s="65"/>
      <c r="C266" s="56" t="s">
        <v>9</v>
      </c>
      <c r="D266" s="7">
        <f t="shared" si="87"/>
        <v>1039214.44</v>
      </c>
      <c r="E266" s="7"/>
      <c r="F266" s="7"/>
      <c r="G266" s="7"/>
      <c r="H266" s="7">
        <v>8405.64</v>
      </c>
      <c r="I266" s="7">
        <v>254030.5</v>
      </c>
      <c r="J266" s="7">
        <v>776778.3</v>
      </c>
      <c r="K266" s="12"/>
      <c r="L266" s="12"/>
      <c r="M266" s="12"/>
      <c r="N266" s="12"/>
      <c r="O266" s="12"/>
      <c r="P266" s="12"/>
      <c r="Q266" s="12"/>
      <c r="R266" s="12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  <c r="AS266" s="18"/>
      <c r="AT266" s="18"/>
      <c r="AU266" s="18"/>
      <c r="AV266" s="18"/>
      <c r="AW266" s="18"/>
      <c r="AX266" s="18"/>
      <c r="AY266" s="18"/>
      <c r="AZ266" s="18"/>
      <c r="BA266" s="18"/>
      <c r="BB266" s="18"/>
      <c r="BC266" s="18"/>
      <c r="BD266" s="18"/>
      <c r="BE266" s="18"/>
      <c r="BF266" s="18"/>
      <c r="BG266" s="18"/>
      <c r="BH266" s="18"/>
      <c r="BI266" s="18"/>
      <c r="BJ266" s="18"/>
      <c r="BK266" s="18"/>
      <c r="BL266" s="18"/>
      <c r="BM266" s="18"/>
      <c r="BN266" s="18"/>
      <c r="BO266" s="18"/>
      <c r="BP266" s="18"/>
      <c r="BQ266" s="18"/>
      <c r="BR266" s="18"/>
      <c r="BS266" s="18"/>
      <c r="BT266" s="34"/>
      <c r="BU266" s="34"/>
      <c r="BV266" s="34"/>
      <c r="BW266" s="34"/>
      <c r="BX266" s="34"/>
    </row>
    <row r="267" spans="1:76" s="6" customFormat="1" ht="30" x14ac:dyDescent="0.25">
      <c r="A267" s="62"/>
      <c r="B267" s="65"/>
      <c r="C267" s="56" t="s">
        <v>10</v>
      </c>
      <c r="D267" s="7">
        <f t="shared" si="87"/>
        <v>360785.56</v>
      </c>
      <c r="E267" s="7"/>
      <c r="F267" s="7"/>
      <c r="G267" s="7"/>
      <c r="H267" s="7">
        <v>3252.66</v>
      </c>
      <c r="I267" s="7">
        <v>78906</v>
      </c>
      <c r="J267" s="7">
        <v>278626.90000000002</v>
      </c>
      <c r="K267" s="12"/>
      <c r="L267" s="12"/>
      <c r="M267" s="12"/>
      <c r="N267" s="12"/>
      <c r="O267" s="12"/>
      <c r="P267" s="12"/>
      <c r="Q267" s="12"/>
      <c r="R267" s="12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  <c r="AO267" s="18"/>
      <c r="AP267" s="18"/>
      <c r="AQ267" s="18"/>
      <c r="AR267" s="18"/>
      <c r="AS267" s="18"/>
      <c r="AT267" s="18"/>
      <c r="AU267" s="18"/>
      <c r="AV267" s="18"/>
      <c r="AW267" s="18"/>
      <c r="AX267" s="18"/>
      <c r="AY267" s="18"/>
      <c r="AZ267" s="18"/>
      <c r="BA267" s="18"/>
      <c r="BB267" s="18"/>
      <c r="BC267" s="18"/>
      <c r="BD267" s="18"/>
      <c r="BE267" s="18"/>
      <c r="BF267" s="18"/>
      <c r="BG267" s="18"/>
      <c r="BH267" s="18"/>
      <c r="BI267" s="18"/>
      <c r="BJ267" s="18"/>
      <c r="BK267" s="18"/>
      <c r="BL267" s="18"/>
      <c r="BM267" s="18"/>
      <c r="BN267" s="18"/>
      <c r="BO267" s="18"/>
      <c r="BP267" s="18"/>
      <c r="BQ267" s="18"/>
      <c r="BR267" s="18"/>
      <c r="BS267" s="18"/>
      <c r="BT267" s="34"/>
      <c r="BU267" s="34"/>
      <c r="BV267" s="34"/>
      <c r="BW267" s="34"/>
      <c r="BX267" s="34"/>
    </row>
    <row r="268" spans="1:76" s="6" customFormat="1" ht="30" x14ac:dyDescent="0.25">
      <c r="A268" s="63"/>
      <c r="B268" s="65"/>
      <c r="C268" s="56" t="s">
        <v>11</v>
      </c>
      <c r="D268" s="7">
        <f t="shared" si="87"/>
        <v>0</v>
      </c>
      <c r="E268" s="7"/>
      <c r="F268" s="7"/>
      <c r="G268" s="7"/>
      <c r="H268" s="7"/>
      <c r="I268" s="7"/>
      <c r="J268" s="7"/>
      <c r="K268" s="12"/>
      <c r="L268" s="12"/>
      <c r="M268" s="12"/>
      <c r="N268" s="12"/>
      <c r="O268" s="12"/>
      <c r="P268" s="12"/>
      <c r="Q268" s="12"/>
      <c r="R268" s="12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O268" s="18"/>
      <c r="AP268" s="18"/>
      <c r="AQ268" s="18"/>
      <c r="AR268" s="18"/>
      <c r="AS268" s="18"/>
      <c r="AT268" s="18"/>
      <c r="AU268" s="18"/>
      <c r="AV268" s="18"/>
      <c r="AW268" s="18"/>
      <c r="AX268" s="18"/>
      <c r="AY268" s="18"/>
      <c r="AZ268" s="18"/>
      <c r="BA268" s="18"/>
      <c r="BB268" s="18"/>
      <c r="BC268" s="18"/>
      <c r="BD268" s="18"/>
      <c r="BE268" s="18"/>
      <c r="BF268" s="18"/>
      <c r="BG268" s="18"/>
      <c r="BH268" s="18"/>
      <c r="BI268" s="18"/>
      <c r="BJ268" s="18"/>
      <c r="BK268" s="18"/>
      <c r="BL268" s="18"/>
      <c r="BM268" s="18"/>
      <c r="BN268" s="18"/>
      <c r="BO268" s="18"/>
      <c r="BP268" s="18"/>
      <c r="BQ268" s="18"/>
      <c r="BR268" s="18"/>
      <c r="BS268" s="18"/>
      <c r="BT268" s="34"/>
      <c r="BU268" s="34"/>
      <c r="BV268" s="34"/>
      <c r="BW268" s="34"/>
      <c r="BX268" s="34"/>
    </row>
    <row r="269" spans="1:76" s="6" customFormat="1" ht="15" customHeight="1" x14ac:dyDescent="0.25">
      <c r="A269" s="61" t="s">
        <v>115</v>
      </c>
      <c r="B269" s="60" t="s">
        <v>94</v>
      </c>
      <c r="C269" s="56" t="s">
        <v>7</v>
      </c>
      <c r="D269" s="7">
        <f t="shared" si="87"/>
        <v>2830000</v>
      </c>
      <c r="E269" s="7">
        <f t="shared" ref="E269:J269" si="106">E270+E271+E272+E273</f>
        <v>0</v>
      </c>
      <c r="F269" s="7">
        <f t="shared" si="106"/>
        <v>0</v>
      </c>
      <c r="G269" s="7">
        <f t="shared" si="106"/>
        <v>0</v>
      </c>
      <c r="H269" s="7">
        <f t="shared" si="106"/>
        <v>19049.509999999998</v>
      </c>
      <c r="I269" s="7">
        <f t="shared" si="106"/>
        <v>1708950.49</v>
      </c>
      <c r="J269" s="7">
        <f t="shared" si="106"/>
        <v>1102000</v>
      </c>
      <c r="K269" s="12"/>
      <c r="L269" s="12"/>
      <c r="M269" s="12"/>
      <c r="N269" s="12"/>
      <c r="O269" s="12"/>
      <c r="P269" s="12"/>
      <c r="Q269" s="12"/>
      <c r="R269" s="12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  <c r="AS269" s="18"/>
      <c r="AT269" s="18"/>
      <c r="AU269" s="18"/>
      <c r="AV269" s="18"/>
      <c r="AW269" s="18"/>
      <c r="AX269" s="18"/>
      <c r="AY269" s="18"/>
      <c r="AZ269" s="18"/>
      <c r="BA269" s="18"/>
      <c r="BB269" s="18"/>
      <c r="BC269" s="18"/>
      <c r="BD269" s="18"/>
      <c r="BE269" s="18"/>
      <c r="BF269" s="18"/>
      <c r="BG269" s="18"/>
      <c r="BH269" s="18"/>
      <c r="BI269" s="18"/>
      <c r="BJ269" s="18"/>
      <c r="BK269" s="18"/>
      <c r="BL269" s="18"/>
      <c r="BM269" s="18"/>
      <c r="BN269" s="18"/>
      <c r="BO269" s="18"/>
      <c r="BP269" s="18"/>
      <c r="BQ269" s="18"/>
      <c r="BR269" s="18"/>
      <c r="BS269" s="18"/>
      <c r="BT269" s="34"/>
      <c r="BU269" s="34"/>
      <c r="BV269" s="34"/>
      <c r="BW269" s="34"/>
      <c r="BX269" s="34"/>
    </row>
    <row r="270" spans="1:76" s="6" customFormat="1" x14ac:dyDescent="0.25">
      <c r="A270" s="62"/>
      <c r="B270" s="60"/>
      <c r="C270" s="56" t="s">
        <v>15</v>
      </c>
      <c r="D270" s="7">
        <f t="shared" si="87"/>
        <v>0</v>
      </c>
      <c r="E270" s="7"/>
      <c r="F270" s="7"/>
      <c r="G270" s="7"/>
      <c r="H270" s="7"/>
      <c r="I270" s="7"/>
      <c r="J270" s="7"/>
      <c r="K270" s="12"/>
      <c r="L270" s="12"/>
      <c r="M270" s="12"/>
      <c r="N270" s="12"/>
      <c r="O270" s="12"/>
      <c r="P270" s="12"/>
      <c r="Q270" s="12"/>
      <c r="R270" s="12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O270" s="18"/>
      <c r="AP270" s="18"/>
      <c r="AQ270" s="18"/>
      <c r="AR270" s="18"/>
      <c r="AS270" s="18"/>
      <c r="AT270" s="18"/>
      <c r="AU270" s="18"/>
      <c r="AV270" s="18"/>
      <c r="AW270" s="18"/>
      <c r="AX270" s="18"/>
      <c r="AY270" s="18"/>
      <c r="AZ270" s="18"/>
      <c r="BA270" s="18"/>
      <c r="BB270" s="18"/>
      <c r="BC270" s="18"/>
      <c r="BD270" s="18"/>
      <c r="BE270" s="18"/>
      <c r="BF270" s="18"/>
      <c r="BG270" s="18"/>
      <c r="BH270" s="18"/>
      <c r="BI270" s="18"/>
      <c r="BJ270" s="18"/>
      <c r="BK270" s="18"/>
      <c r="BL270" s="18"/>
      <c r="BM270" s="18"/>
      <c r="BN270" s="18"/>
      <c r="BO270" s="18"/>
      <c r="BP270" s="18"/>
      <c r="BQ270" s="18"/>
      <c r="BR270" s="18"/>
      <c r="BS270" s="18"/>
      <c r="BT270" s="34"/>
      <c r="BU270" s="34"/>
      <c r="BV270" s="34"/>
      <c r="BW270" s="34"/>
      <c r="BX270" s="34"/>
    </row>
    <row r="271" spans="1:76" s="6" customFormat="1" x14ac:dyDescent="0.25">
      <c r="A271" s="62"/>
      <c r="B271" s="60"/>
      <c r="C271" s="56" t="s">
        <v>9</v>
      </c>
      <c r="D271" s="7">
        <f t="shared" si="87"/>
        <v>2082594.26</v>
      </c>
      <c r="E271" s="7"/>
      <c r="F271" s="7"/>
      <c r="G271" s="7"/>
      <c r="H271" s="7">
        <v>13734.7</v>
      </c>
      <c r="I271" s="7">
        <v>1257787.56</v>
      </c>
      <c r="J271" s="7">
        <v>811072</v>
      </c>
      <c r="K271" s="12"/>
      <c r="L271" s="12"/>
      <c r="M271" s="12"/>
      <c r="N271" s="12"/>
      <c r="O271" s="12"/>
      <c r="P271" s="12"/>
      <c r="Q271" s="12"/>
      <c r="R271" s="12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  <c r="AS271" s="18"/>
      <c r="AT271" s="18"/>
      <c r="AU271" s="18"/>
      <c r="AV271" s="18"/>
      <c r="AW271" s="18"/>
      <c r="AX271" s="18"/>
      <c r="AY271" s="18"/>
      <c r="AZ271" s="18"/>
      <c r="BA271" s="18"/>
      <c r="BB271" s="18"/>
      <c r="BC271" s="18"/>
      <c r="BD271" s="18"/>
      <c r="BE271" s="18"/>
      <c r="BF271" s="18"/>
      <c r="BG271" s="18"/>
      <c r="BH271" s="18"/>
      <c r="BI271" s="18"/>
      <c r="BJ271" s="18"/>
      <c r="BK271" s="18"/>
      <c r="BL271" s="18"/>
      <c r="BM271" s="18"/>
      <c r="BN271" s="18"/>
      <c r="BO271" s="18"/>
      <c r="BP271" s="18"/>
      <c r="BQ271" s="18"/>
      <c r="BR271" s="18"/>
      <c r="BS271" s="18"/>
      <c r="BT271" s="34"/>
      <c r="BU271" s="34"/>
      <c r="BV271" s="34"/>
      <c r="BW271" s="34"/>
      <c r="BX271" s="34"/>
    </row>
    <row r="272" spans="1:76" s="6" customFormat="1" ht="30" x14ac:dyDescent="0.25">
      <c r="A272" s="62"/>
      <c r="B272" s="60"/>
      <c r="C272" s="56" t="s">
        <v>10</v>
      </c>
      <c r="D272" s="7">
        <f t="shared" si="87"/>
        <v>747405.74</v>
      </c>
      <c r="E272" s="7"/>
      <c r="F272" s="7"/>
      <c r="G272" s="7"/>
      <c r="H272" s="7">
        <v>5314.81</v>
      </c>
      <c r="I272" s="7">
        <v>451162.93</v>
      </c>
      <c r="J272" s="7">
        <v>290928</v>
      </c>
      <c r="K272" s="12"/>
      <c r="L272" s="12"/>
      <c r="M272" s="12"/>
      <c r="N272" s="12"/>
      <c r="O272" s="12"/>
      <c r="P272" s="12"/>
      <c r="Q272" s="12"/>
      <c r="R272" s="12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T272" s="18"/>
      <c r="AU272" s="18"/>
      <c r="AV272" s="18"/>
      <c r="AW272" s="18"/>
      <c r="AX272" s="18"/>
      <c r="AY272" s="18"/>
      <c r="AZ272" s="18"/>
      <c r="BA272" s="18"/>
      <c r="BB272" s="18"/>
      <c r="BC272" s="18"/>
      <c r="BD272" s="18"/>
      <c r="BE272" s="18"/>
      <c r="BF272" s="18"/>
      <c r="BG272" s="18"/>
      <c r="BH272" s="18"/>
      <c r="BI272" s="18"/>
      <c r="BJ272" s="18"/>
      <c r="BK272" s="18"/>
      <c r="BL272" s="18"/>
      <c r="BM272" s="18"/>
      <c r="BN272" s="18"/>
      <c r="BO272" s="18"/>
      <c r="BP272" s="18"/>
      <c r="BQ272" s="18"/>
      <c r="BR272" s="18"/>
      <c r="BS272" s="18"/>
      <c r="BT272" s="34"/>
      <c r="BU272" s="34"/>
      <c r="BV272" s="34"/>
      <c r="BW272" s="34"/>
      <c r="BX272" s="34"/>
    </row>
    <row r="273" spans="1:76" s="6" customFormat="1" ht="30" x14ac:dyDescent="0.25">
      <c r="A273" s="63"/>
      <c r="B273" s="60"/>
      <c r="C273" s="56" t="s">
        <v>11</v>
      </c>
      <c r="D273" s="7">
        <f t="shared" si="87"/>
        <v>0</v>
      </c>
      <c r="E273" s="7"/>
      <c r="F273" s="7"/>
      <c r="G273" s="7"/>
      <c r="H273" s="7"/>
      <c r="I273" s="7"/>
      <c r="J273" s="7"/>
      <c r="K273" s="12"/>
      <c r="L273" s="12"/>
      <c r="M273" s="12"/>
      <c r="N273" s="12"/>
      <c r="O273" s="12"/>
      <c r="P273" s="12"/>
      <c r="Q273" s="12"/>
      <c r="R273" s="12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  <c r="AS273" s="18"/>
      <c r="AT273" s="18"/>
      <c r="AU273" s="18"/>
      <c r="AV273" s="18"/>
      <c r="AW273" s="18"/>
      <c r="AX273" s="18"/>
      <c r="AY273" s="18"/>
      <c r="AZ273" s="18"/>
      <c r="BA273" s="18"/>
      <c r="BB273" s="18"/>
      <c r="BC273" s="18"/>
      <c r="BD273" s="18"/>
      <c r="BE273" s="18"/>
      <c r="BF273" s="18"/>
      <c r="BG273" s="18"/>
      <c r="BH273" s="18"/>
      <c r="BI273" s="18"/>
      <c r="BJ273" s="18"/>
      <c r="BK273" s="18"/>
      <c r="BL273" s="18"/>
      <c r="BM273" s="18"/>
      <c r="BN273" s="18"/>
      <c r="BO273" s="18"/>
      <c r="BP273" s="18"/>
      <c r="BQ273" s="18"/>
      <c r="BR273" s="18"/>
      <c r="BS273" s="18"/>
      <c r="BT273" s="34"/>
      <c r="BU273" s="34"/>
      <c r="BV273" s="34"/>
      <c r="BW273" s="34"/>
      <c r="BX273" s="34"/>
    </row>
    <row r="274" spans="1:76" s="6" customFormat="1" ht="15" customHeight="1" x14ac:dyDescent="0.25">
      <c r="A274" s="61" t="s">
        <v>116</v>
      </c>
      <c r="B274" s="60" t="s">
        <v>156</v>
      </c>
      <c r="C274" s="56" t="s">
        <v>7</v>
      </c>
      <c r="D274" s="7">
        <f t="shared" si="87"/>
        <v>1400000</v>
      </c>
      <c r="E274" s="7">
        <f t="shared" ref="E274:J274" si="107">E275+E276+E277+E278</f>
        <v>0</v>
      </c>
      <c r="F274" s="7">
        <f t="shared" si="107"/>
        <v>0</v>
      </c>
      <c r="G274" s="7">
        <f t="shared" si="107"/>
        <v>0</v>
      </c>
      <c r="H274" s="7">
        <f t="shared" si="107"/>
        <v>11658.3</v>
      </c>
      <c r="I274" s="7">
        <f t="shared" si="107"/>
        <v>332936.5</v>
      </c>
      <c r="J274" s="7">
        <f t="shared" si="107"/>
        <v>1055405.2</v>
      </c>
      <c r="K274" s="12"/>
      <c r="L274" s="16"/>
      <c r="M274" s="12"/>
      <c r="N274" s="12"/>
      <c r="O274" s="12"/>
      <c r="P274" s="12"/>
      <c r="Q274" s="12"/>
      <c r="R274" s="12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O274" s="18"/>
      <c r="AP274" s="18"/>
      <c r="AQ274" s="18"/>
      <c r="AR274" s="18"/>
      <c r="AS274" s="18"/>
      <c r="AT274" s="18"/>
      <c r="AU274" s="18"/>
      <c r="AV274" s="18"/>
      <c r="AW274" s="18"/>
      <c r="AX274" s="18"/>
      <c r="AY274" s="18"/>
      <c r="AZ274" s="18"/>
      <c r="BA274" s="18"/>
      <c r="BB274" s="18"/>
      <c r="BC274" s="18"/>
      <c r="BD274" s="18"/>
      <c r="BE274" s="18"/>
      <c r="BF274" s="18"/>
      <c r="BG274" s="18"/>
      <c r="BH274" s="18"/>
      <c r="BI274" s="18"/>
      <c r="BJ274" s="18"/>
      <c r="BK274" s="18"/>
      <c r="BL274" s="18"/>
      <c r="BM274" s="18"/>
      <c r="BN274" s="18"/>
      <c r="BO274" s="18"/>
      <c r="BP274" s="18"/>
      <c r="BQ274" s="18"/>
      <c r="BR274" s="18"/>
      <c r="BS274" s="18"/>
      <c r="BT274" s="34"/>
      <c r="BU274" s="34"/>
      <c r="BV274" s="34"/>
      <c r="BW274" s="34"/>
      <c r="BX274" s="34"/>
    </row>
    <row r="275" spans="1:76" s="6" customFormat="1" x14ac:dyDescent="0.25">
      <c r="A275" s="62"/>
      <c r="B275" s="60"/>
      <c r="C275" s="56" t="s">
        <v>15</v>
      </c>
      <c r="D275" s="7">
        <f t="shared" si="87"/>
        <v>0</v>
      </c>
      <c r="E275" s="7"/>
      <c r="F275" s="7"/>
      <c r="G275" s="7"/>
      <c r="H275" s="7"/>
      <c r="I275" s="7"/>
      <c r="J275" s="7"/>
      <c r="K275" s="12"/>
      <c r="L275" s="12"/>
      <c r="M275" s="12"/>
      <c r="N275" s="12"/>
      <c r="O275" s="12"/>
      <c r="P275" s="12"/>
      <c r="Q275" s="12"/>
      <c r="R275" s="12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O275" s="18"/>
      <c r="AP275" s="18"/>
      <c r="AQ275" s="18"/>
      <c r="AR275" s="18"/>
      <c r="AS275" s="18"/>
      <c r="AT275" s="18"/>
      <c r="AU275" s="18"/>
      <c r="AV275" s="18"/>
      <c r="AW275" s="18"/>
      <c r="AX275" s="18"/>
      <c r="AY275" s="18"/>
      <c r="AZ275" s="18"/>
      <c r="BA275" s="18"/>
      <c r="BB275" s="18"/>
      <c r="BC275" s="18"/>
      <c r="BD275" s="18"/>
      <c r="BE275" s="18"/>
      <c r="BF275" s="18"/>
      <c r="BG275" s="18"/>
      <c r="BH275" s="18"/>
      <c r="BI275" s="18"/>
      <c r="BJ275" s="18"/>
      <c r="BK275" s="18"/>
      <c r="BL275" s="18"/>
      <c r="BM275" s="18"/>
      <c r="BN275" s="18"/>
      <c r="BO275" s="18"/>
      <c r="BP275" s="18"/>
      <c r="BQ275" s="18"/>
      <c r="BR275" s="18"/>
      <c r="BS275" s="18"/>
      <c r="BT275" s="34"/>
      <c r="BU275" s="34"/>
      <c r="BV275" s="34"/>
      <c r="BW275" s="34"/>
      <c r="BX275" s="34"/>
    </row>
    <row r="276" spans="1:76" s="6" customFormat="1" x14ac:dyDescent="0.25">
      <c r="A276" s="62"/>
      <c r="B276" s="60"/>
      <c r="C276" s="56" t="s">
        <v>9</v>
      </c>
      <c r="D276" s="7">
        <f t="shared" si="87"/>
        <v>1039214.44</v>
      </c>
      <c r="E276" s="7"/>
      <c r="F276" s="7"/>
      <c r="G276" s="7"/>
      <c r="H276" s="7">
        <v>8405.64</v>
      </c>
      <c r="I276" s="7">
        <v>254030.5</v>
      </c>
      <c r="J276" s="7">
        <v>776778.3</v>
      </c>
      <c r="K276" s="12"/>
      <c r="L276" s="12"/>
      <c r="M276" s="12"/>
      <c r="N276" s="12"/>
      <c r="O276" s="12"/>
      <c r="P276" s="12"/>
      <c r="Q276" s="12"/>
      <c r="R276" s="12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O276" s="18"/>
      <c r="AP276" s="18"/>
      <c r="AQ276" s="18"/>
      <c r="AR276" s="18"/>
      <c r="AS276" s="18"/>
      <c r="AT276" s="18"/>
      <c r="AU276" s="18"/>
      <c r="AV276" s="18"/>
      <c r="AW276" s="18"/>
      <c r="AX276" s="18"/>
      <c r="AY276" s="18"/>
      <c r="AZ276" s="18"/>
      <c r="BA276" s="18"/>
      <c r="BB276" s="18"/>
      <c r="BC276" s="18"/>
      <c r="BD276" s="18"/>
      <c r="BE276" s="18"/>
      <c r="BF276" s="18"/>
      <c r="BG276" s="18"/>
      <c r="BH276" s="18"/>
      <c r="BI276" s="18"/>
      <c r="BJ276" s="18"/>
      <c r="BK276" s="18"/>
      <c r="BL276" s="18"/>
      <c r="BM276" s="18"/>
      <c r="BN276" s="18"/>
      <c r="BO276" s="18"/>
      <c r="BP276" s="18"/>
      <c r="BQ276" s="18"/>
      <c r="BR276" s="18"/>
      <c r="BS276" s="18"/>
      <c r="BT276" s="34"/>
      <c r="BU276" s="34"/>
      <c r="BV276" s="34"/>
      <c r="BW276" s="34"/>
      <c r="BX276" s="34"/>
    </row>
    <row r="277" spans="1:76" s="6" customFormat="1" ht="30" x14ac:dyDescent="0.25">
      <c r="A277" s="62"/>
      <c r="B277" s="60"/>
      <c r="C277" s="56" t="s">
        <v>10</v>
      </c>
      <c r="D277" s="7">
        <f t="shared" si="87"/>
        <v>360785.56</v>
      </c>
      <c r="E277" s="7"/>
      <c r="F277" s="7"/>
      <c r="G277" s="7"/>
      <c r="H277" s="7">
        <v>3252.66</v>
      </c>
      <c r="I277" s="7">
        <v>78906</v>
      </c>
      <c r="J277" s="7">
        <v>278626.90000000002</v>
      </c>
      <c r="K277" s="12"/>
      <c r="L277" s="16"/>
      <c r="M277" s="16"/>
      <c r="N277" s="12"/>
      <c r="O277" s="12"/>
      <c r="P277" s="12"/>
      <c r="Q277" s="12"/>
      <c r="R277" s="12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O277" s="18"/>
      <c r="AP277" s="18"/>
      <c r="AQ277" s="18"/>
      <c r="AR277" s="18"/>
      <c r="AS277" s="18"/>
      <c r="AT277" s="18"/>
      <c r="AU277" s="18"/>
      <c r="AV277" s="18"/>
      <c r="AW277" s="18"/>
      <c r="AX277" s="18"/>
      <c r="AY277" s="18"/>
      <c r="AZ277" s="18"/>
      <c r="BA277" s="18"/>
      <c r="BB277" s="18"/>
      <c r="BC277" s="18"/>
      <c r="BD277" s="18"/>
      <c r="BE277" s="18"/>
      <c r="BF277" s="18"/>
      <c r="BG277" s="18"/>
      <c r="BH277" s="18"/>
      <c r="BI277" s="18"/>
      <c r="BJ277" s="18"/>
      <c r="BK277" s="18"/>
      <c r="BL277" s="18"/>
      <c r="BM277" s="18"/>
      <c r="BN277" s="18"/>
      <c r="BO277" s="18"/>
      <c r="BP277" s="18"/>
      <c r="BQ277" s="18"/>
      <c r="BR277" s="18"/>
      <c r="BS277" s="18"/>
      <c r="BT277" s="34"/>
      <c r="BU277" s="34"/>
      <c r="BV277" s="34"/>
      <c r="BW277" s="34"/>
      <c r="BX277" s="34"/>
    </row>
    <row r="278" spans="1:76" s="6" customFormat="1" ht="30" x14ac:dyDescent="0.25">
      <c r="A278" s="63"/>
      <c r="B278" s="60"/>
      <c r="C278" s="56" t="s">
        <v>11</v>
      </c>
      <c r="D278" s="7">
        <f t="shared" si="87"/>
        <v>0</v>
      </c>
      <c r="E278" s="7"/>
      <c r="F278" s="7"/>
      <c r="G278" s="7"/>
      <c r="H278" s="7"/>
      <c r="I278" s="7"/>
      <c r="J278" s="7"/>
      <c r="K278" s="12"/>
      <c r="L278" s="12"/>
      <c r="M278" s="12"/>
      <c r="N278" s="12"/>
      <c r="O278" s="12"/>
      <c r="P278" s="12"/>
      <c r="Q278" s="12"/>
      <c r="R278" s="12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  <c r="AS278" s="18"/>
      <c r="AT278" s="18"/>
      <c r="AU278" s="18"/>
      <c r="AV278" s="18"/>
      <c r="AW278" s="18"/>
      <c r="AX278" s="18"/>
      <c r="AY278" s="18"/>
      <c r="AZ278" s="18"/>
      <c r="BA278" s="18"/>
      <c r="BB278" s="18"/>
      <c r="BC278" s="18"/>
      <c r="BD278" s="18"/>
      <c r="BE278" s="18"/>
      <c r="BF278" s="18"/>
      <c r="BG278" s="18"/>
      <c r="BH278" s="18"/>
      <c r="BI278" s="18"/>
      <c r="BJ278" s="18"/>
      <c r="BK278" s="18"/>
      <c r="BL278" s="18"/>
      <c r="BM278" s="18"/>
      <c r="BN278" s="18"/>
      <c r="BO278" s="18"/>
      <c r="BP278" s="18"/>
      <c r="BQ278" s="18"/>
      <c r="BR278" s="18"/>
      <c r="BS278" s="18"/>
      <c r="BT278" s="34"/>
      <c r="BU278" s="34"/>
      <c r="BV278" s="34"/>
      <c r="BW278" s="34"/>
      <c r="BX278" s="34"/>
    </row>
    <row r="279" spans="1:76" s="6" customFormat="1" ht="22.5" customHeight="1" x14ac:dyDescent="0.25">
      <c r="A279" s="61" t="s">
        <v>117</v>
      </c>
      <c r="B279" s="64" t="s">
        <v>176</v>
      </c>
      <c r="C279" s="56" t="s">
        <v>7</v>
      </c>
      <c r="D279" s="7">
        <f t="shared" si="87"/>
        <v>1500000</v>
      </c>
      <c r="E279" s="7">
        <f t="shared" ref="E279:J279" si="108">E280+E281+E282+E283</f>
        <v>15000</v>
      </c>
      <c r="F279" s="7">
        <f t="shared" si="108"/>
        <v>475543.5</v>
      </c>
      <c r="G279" s="7">
        <f t="shared" si="108"/>
        <v>1009456.5</v>
      </c>
      <c r="H279" s="7">
        <f t="shared" si="108"/>
        <v>0</v>
      </c>
      <c r="I279" s="7">
        <f t="shared" si="108"/>
        <v>0</v>
      </c>
      <c r="J279" s="7">
        <f t="shared" si="108"/>
        <v>0</v>
      </c>
      <c r="K279" s="12"/>
      <c r="L279" s="16"/>
      <c r="M279" s="12"/>
      <c r="N279" s="12"/>
      <c r="O279" s="12"/>
      <c r="P279" s="12"/>
      <c r="Q279" s="12"/>
      <c r="R279" s="12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  <c r="AS279" s="18"/>
      <c r="AT279" s="18"/>
      <c r="AU279" s="18"/>
      <c r="AV279" s="18"/>
      <c r="AW279" s="18"/>
      <c r="AX279" s="18"/>
      <c r="AY279" s="18"/>
      <c r="AZ279" s="18"/>
      <c r="BA279" s="18"/>
      <c r="BB279" s="18"/>
      <c r="BC279" s="18"/>
      <c r="BD279" s="18"/>
      <c r="BE279" s="18"/>
      <c r="BF279" s="18"/>
      <c r="BG279" s="18"/>
      <c r="BH279" s="18"/>
      <c r="BI279" s="18"/>
      <c r="BJ279" s="18"/>
      <c r="BK279" s="18"/>
      <c r="BL279" s="18"/>
      <c r="BM279" s="18"/>
      <c r="BN279" s="18"/>
      <c r="BO279" s="18"/>
      <c r="BP279" s="18"/>
      <c r="BQ279" s="18"/>
      <c r="BR279" s="18"/>
      <c r="BS279" s="18"/>
      <c r="BT279" s="34"/>
      <c r="BU279" s="34"/>
      <c r="BV279" s="34"/>
      <c r="BW279" s="34"/>
      <c r="BX279" s="34"/>
    </row>
    <row r="280" spans="1:76" s="6" customFormat="1" ht="23.25" customHeight="1" x14ac:dyDescent="0.25">
      <c r="A280" s="62"/>
      <c r="B280" s="65"/>
      <c r="C280" s="56" t="s">
        <v>15</v>
      </c>
      <c r="D280" s="7">
        <f t="shared" si="87"/>
        <v>0</v>
      </c>
      <c r="E280" s="7"/>
      <c r="F280" s="7"/>
      <c r="G280" s="7"/>
      <c r="H280" s="7"/>
      <c r="I280" s="7"/>
      <c r="J280" s="7"/>
      <c r="K280" s="12"/>
      <c r="L280" s="12"/>
      <c r="M280" s="12"/>
      <c r="N280" s="12"/>
      <c r="O280" s="12"/>
      <c r="P280" s="12"/>
      <c r="Q280" s="12"/>
      <c r="R280" s="12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  <c r="AO280" s="18"/>
      <c r="AP280" s="18"/>
      <c r="AQ280" s="18"/>
      <c r="AR280" s="18"/>
      <c r="AS280" s="18"/>
      <c r="AT280" s="18"/>
      <c r="AU280" s="18"/>
      <c r="AV280" s="18"/>
      <c r="AW280" s="18"/>
      <c r="AX280" s="18"/>
      <c r="AY280" s="18"/>
      <c r="AZ280" s="18"/>
      <c r="BA280" s="18"/>
      <c r="BB280" s="18"/>
      <c r="BC280" s="18"/>
      <c r="BD280" s="18"/>
      <c r="BE280" s="18"/>
      <c r="BF280" s="18"/>
      <c r="BG280" s="18"/>
      <c r="BH280" s="18"/>
      <c r="BI280" s="18"/>
      <c r="BJ280" s="18"/>
      <c r="BK280" s="18"/>
      <c r="BL280" s="18"/>
      <c r="BM280" s="18"/>
      <c r="BN280" s="18"/>
      <c r="BO280" s="18"/>
      <c r="BP280" s="18"/>
      <c r="BQ280" s="18"/>
      <c r="BR280" s="18"/>
      <c r="BS280" s="18"/>
      <c r="BT280" s="34"/>
      <c r="BU280" s="34"/>
      <c r="BV280" s="34"/>
      <c r="BW280" s="34"/>
      <c r="BX280" s="34"/>
    </row>
    <row r="281" spans="1:76" s="6" customFormat="1" ht="27" customHeight="1" x14ac:dyDescent="0.25">
      <c r="A281" s="62"/>
      <c r="B281" s="65"/>
      <c r="C281" s="56" t="s">
        <v>9</v>
      </c>
      <c r="D281" s="7">
        <f t="shared" si="87"/>
        <v>1104000</v>
      </c>
      <c r="E281" s="7">
        <v>11040</v>
      </c>
      <c r="F281" s="7">
        <v>350000</v>
      </c>
      <c r="G281" s="7">
        <v>742960</v>
      </c>
      <c r="H281" s="7"/>
      <c r="I281" s="7"/>
      <c r="J281" s="7"/>
      <c r="K281" s="12"/>
      <c r="L281" s="12"/>
      <c r="M281" s="12"/>
      <c r="N281" s="12"/>
      <c r="O281" s="12"/>
      <c r="P281" s="12"/>
      <c r="Q281" s="12"/>
      <c r="R281" s="12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  <c r="AO281" s="18"/>
      <c r="AP281" s="18"/>
      <c r="AQ281" s="18"/>
      <c r="AR281" s="18"/>
      <c r="AS281" s="18"/>
      <c r="AT281" s="18"/>
      <c r="AU281" s="18"/>
      <c r="AV281" s="18"/>
      <c r="AW281" s="18"/>
      <c r="AX281" s="18"/>
      <c r="AY281" s="18"/>
      <c r="AZ281" s="18"/>
      <c r="BA281" s="18"/>
      <c r="BB281" s="18"/>
      <c r="BC281" s="18"/>
      <c r="BD281" s="18"/>
      <c r="BE281" s="18"/>
      <c r="BF281" s="18"/>
      <c r="BG281" s="18"/>
      <c r="BH281" s="18"/>
      <c r="BI281" s="18"/>
      <c r="BJ281" s="18"/>
      <c r="BK281" s="18"/>
      <c r="BL281" s="18"/>
      <c r="BM281" s="18"/>
      <c r="BN281" s="18"/>
      <c r="BO281" s="18"/>
      <c r="BP281" s="18"/>
      <c r="BQ281" s="18"/>
      <c r="BR281" s="18"/>
      <c r="BS281" s="18"/>
      <c r="BT281" s="34"/>
      <c r="BU281" s="34"/>
      <c r="BV281" s="34"/>
      <c r="BW281" s="34"/>
      <c r="BX281" s="34"/>
    </row>
    <row r="282" spans="1:76" s="6" customFormat="1" ht="38.25" customHeight="1" x14ac:dyDescent="0.25">
      <c r="A282" s="62"/>
      <c r="B282" s="65"/>
      <c r="C282" s="56" t="s">
        <v>10</v>
      </c>
      <c r="D282" s="7">
        <f t="shared" si="87"/>
        <v>396000</v>
      </c>
      <c r="E282" s="7">
        <v>3960</v>
      </c>
      <c r="F282" s="7">
        <v>125543.5</v>
      </c>
      <c r="G282" s="7">
        <v>266496.5</v>
      </c>
      <c r="H282" s="7"/>
      <c r="I282" s="7"/>
      <c r="J282" s="7"/>
      <c r="K282" s="12"/>
      <c r="L282" s="16"/>
      <c r="M282" s="12"/>
      <c r="N282" s="12"/>
      <c r="O282" s="12"/>
      <c r="P282" s="12"/>
      <c r="Q282" s="12"/>
      <c r="R282" s="12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  <c r="AM282" s="18"/>
      <c r="AN282" s="18"/>
      <c r="AO282" s="18"/>
      <c r="AP282" s="18"/>
      <c r="AQ282" s="18"/>
      <c r="AR282" s="18"/>
      <c r="AS282" s="18"/>
      <c r="AT282" s="18"/>
      <c r="AU282" s="18"/>
      <c r="AV282" s="18"/>
      <c r="AW282" s="18"/>
      <c r="AX282" s="18"/>
      <c r="AY282" s="18"/>
      <c r="AZ282" s="18"/>
      <c r="BA282" s="18"/>
      <c r="BB282" s="18"/>
      <c r="BC282" s="18"/>
      <c r="BD282" s="18"/>
      <c r="BE282" s="18"/>
      <c r="BF282" s="18"/>
      <c r="BG282" s="18"/>
      <c r="BH282" s="18"/>
      <c r="BI282" s="18"/>
      <c r="BJ282" s="18"/>
      <c r="BK282" s="18"/>
      <c r="BL282" s="18"/>
      <c r="BM282" s="18"/>
      <c r="BN282" s="18"/>
      <c r="BO282" s="18"/>
      <c r="BP282" s="18"/>
      <c r="BQ282" s="18"/>
      <c r="BR282" s="18"/>
      <c r="BS282" s="18"/>
      <c r="BT282" s="34"/>
      <c r="BU282" s="34"/>
      <c r="BV282" s="34"/>
      <c r="BW282" s="34"/>
      <c r="BX282" s="34"/>
    </row>
    <row r="283" spans="1:76" s="6" customFormat="1" ht="30" x14ac:dyDescent="0.25">
      <c r="A283" s="63"/>
      <c r="B283" s="66"/>
      <c r="C283" s="56" t="s">
        <v>11</v>
      </c>
      <c r="D283" s="7">
        <f t="shared" si="87"/>
        <v>0</v>
      </c>
      <c r="E283" s="7"/>
      <c r="F283" s="7"/>
      <c r="G283" s="7"/>
      <c r="H283" s="7"/>
      <c r="I283" s="7"/>
      <c r="J283" s="7"/>
      <c r="K283" s="12"/>
      <c r="L283" s="12"/>
      <c r="M283" s="12"/>
      <c r="N283" s="12"/>
      <c r="O283" s="12"/>
      <c r="P283" s="12"/>
      <c r="Q283" s="12"/>
      <c r="R283" s="12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  <c r="AM283" s="18"/>
      <c r="AN283" s="18"/>
      <c r="AO283" s="18"/>
      <c r="AP283" s="18"/>
      <c r="AQ283" s="18"/>
      <c r="AR283" s="18"/>
      <c r="AS283" s="18"/>
      <c r="AT283" s="18"/>
      <c r="AU283" s="18"/>
      <c r="AV283" s="18"/>
      <c r="AW283" s="18"/>
      <c r="AX283" s="18"/>
      <c r="AY283" s="18"/>
      <c r="AZ283" s="18"/>
      <c r="BA283" s="18"/>
      <c r="BB283" s="18"/>
      <c r="BC283" s="18"/>
      <c r="BD283" s="18"/>
      <c r="BE283" s="18"/>
      <c r="BF283" s="18"/>
      <c r="BG283" s="18"/>
      <c r="BH283" s="18"/>
      <c r="BI283" s="18"/>
      <c r="BJ283" s="18"/>
      <c r="BK283" s="18"/>
      <c r="BL283" s="18"/>
      <c r="BM283" s="18"/>
      <c r="BN283" s="18"/>
      <c r="BO283" s="18"/>
      <c r="BP283" s="18"/>
      <c r="BQ283" s="18"/>
      <c r="BR283" s="18"/>
      <c r="BS283" s="18"/>
      <c r="BT283" s="34"/>
      <c r="BU283" s="34"/>
      <c r="BV283" s="34"/>
      <c r="BW283" s="34"/>
      <c r="BX283" s="34"/>
    </row>
    <row r="284" spans="1:76" s="6" customFormat="1" ht="23.25" customHeight="1" x14ac:dyDescent="0.25">
      <c r="A284" s="70" t="s">
        <v>145</v>
      </c>
      <c r="B284" s="67" t="s">
        <v>168</v>
      </c>
      <c r="C284" s="56" t="s">
        <v>7</v>
      </c>
      <c r="D284" s="7">
        <f t="shared" si="87"/>
        <v>1500000</v>
      </c>
      <c r="E284" s="7">
        <f t="shared" ref="E284:J284" si="109">E285+E286+E287+E288</f>
        <v>0</v>
      </c>
      <c r="F284" s="7">
        <f t="shared" si="109"/>
        <v>0</v>
      </c>
      <c r="G284" s="7">
        <f t="shared" si="109"/>
        <v>0</v>
      </c>
      <c r="H284" s="7">
        <f t="shared" si="109"/>
        <v>30000</v>
      </c>
      <c r="I284" s="7">
        <f t="shared" si="109"/>
        <v>502503</v>
      </c>
      <c r="J284" s="7">
        <f t="shared" si="109"/>
        <v>967497</v>
      </c>
      <c r="K284" s="12"/>
      <c r="L284" s="16"/>
      <c r="M284" s="12"/>
      <c r="N284" s="12"/>
      <c r="O284" s="12"/>
      <c r="P284" s="12"/>
      <c r="Q284" s="12"/>
      <c r="R284" s="12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  <c r="AO284" s="18"/>
      <c r="AP284" s="18"/>
      <c r="AQ284" s="18"/>
      <c r="AR284" s="18"/>
      <c r="AS284" s="18"/>
      <c r="AT284" s="18"/>
      <c r="AU284" s="18"/>
      <c r="AV284" s="18"/>
      <c r="AW284" s="18"/>
      <c r="AX284" s="18"/>
      <c r="AY284" s="18"/>
      <c r="AZ284" s="18"/>
      <c r="BA284" s="18"/>
      <c r="BB284" s="18"/>
      <c r="BC284" s="18"/>
      <c r="BD284" s="18"/>
      <c r="BE284" s="18"/>
      <c r="BF284" s="18"/>
      <c r="BG284" s="18"/>
      <c r="BH284" s="18"/>
      <c r="BI284" s="18"/>
      <c r="BJ284" s="18"/>
      <c r="BK284" s="18"/>
      <c r="BL284" s="18"/>
      <c r="BM284" s="18"/>
      <c r="BN284" s="18"/>
      <c r="BO284" s="18"/>
      <c r="BP284" s="18"/>
      <c r="BQ284" s="18"/>
      <c r="BR284" s="18"/>
      <c r="BS284" s="18"/>
      <c r="BT284" s="34"/>
      <c r="BU284" s="34"/>
      <c r="BV284" s="34"/>
      <c r="BW284" s="34"/>
      <c r="BX284" s="34"/>
    </row>
    <row r="285" spans="1:76" s="6" customFormat="1" ht="25.5" customHeight="1" x14ac:dyDescent="0.25">
      <c r="A285" s="71"/>
      <c r="B285" s="68"/>
      <c r="C285" s="56" t="s">
        <v>15</v>
      </c>
      <c r="D285" s="7">
        <f t="shared" si="87"/>
        <v>0</v>
      </c>
      <c r="E285" s="7"/>
      <c r="F285" s="7"/>
      <c r="G285" s="7"/>
      <c r="H285" s="7"/>
      <c r="I285" s="7"/>
      <c r="J285" s="7"/>
      <c r="K285" s="12"/>
      <c r="L285" s="12"/>
      <c r="M285" s="12"/>
      <c r="N285" s="12"/>
      <c r="O285" s="12"/>
      <c r="P285" s="12"/>
      <c r="Q285" s="12"/>
      <c r="R285" s="12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  <c r="AM285" s="18"/>
      <c r="AN285" s="18"/>
      <c r="AO285" s="18"/>
      <c r="AP285" s="18"/>
      <c r="AQ285" s="18"/>
      <c r="AR285" s="18"/>
      <c r="AS285" s="18"/>
      <c r="AT285" s="18"/>
      <c r="AU285" s="18"/>
      <c r="AV285" s="18"/>
      <c r="AW285" s="18"/>
      <c r="AX285" s="18"/>
      <c r="AY285" s="18"/>
      <c r="AZ285" s="18"/>
      <c r="BA285" s="18"/>
      <c r="BB285" s="18"/>
      <c r="BC285" s="18"/>
      <c r="BD285" s="18"/>
      <c r="BE285" s="18"/>
      <c r="BF285" s="18"/>
      <c r="BG285" s="18"/>
      <c r="BH285" s="18"/>
      <c r="BI285" s="18"/>
      <c r="BJ285" s="18"/>
      <c r="BK285" s="18"/>
      <c r="BL285" s="18"/>
      <c r="BM285" s="18"/>
      <c r="BN285" s="18"/>
      <c r="BO285" s="18"/>
      <c r="BP285" s="18"/>
      <c r="BQ285" s="18"/>
      <c r="BR285" s="18"/>
      <c r="BS285" s="18"/>
      <c r="BT285" s="34"/>
      <c r="BU285" s="34"/>
      <c r="BV285" s="34"/>
      <c r="BW285" s="34"/>
      <c r="BX285" s="34"/>
    </row>
    <row r="286" spans="1:76" s="6" customFormat="1" ht="21.75" customHeight="1" x14ac:dyDescent="0.25">
      <c r="A286" s="71"/>
      <c r="B286" s="68"/>
      <c r="C286" s="56" t="s">
        <v>9</v>
      </c>
      <c r="D286" s="7">
        <f t="shared" ref="D286:D324" si="110">SUM(E286:J286)</f>
        <v>1075414</v>
      </c>
      <c r="E286" s="7"/>
      <c r="F286" s="7"/>
      <c r="G286" s="7"/>
      <c r="H286" s="7"/>
      <c r="I286" s="7">
        <v>368736</v>
      </c>
      <c r="J286" s="7">
        <v>706678</v>
      </c>
      <c r="K286" s="12"/>
      <c r="L286" s="12"/>
      <c r="M286" s="12"/>
      <c r="N286" s="12"/>
      <c r="O286" s="12"/>
      <c r="P286" s="12"/>
      <c r="Q286" s="12"/>
      <c r="R286" s="12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  <c r="AM286" s="18"/>
      <c r="AN286" s="18"/>
      <c r="AO286" s="18"/>
      <c r="AP286" s="18"/>
      <c r="AQ286" s="18"/>
      <c r="AR286" s="18"/>
      <c r="AS286" s="18"/>
      <c r="AT286" s="18"/>
      <c r="AU286" s="18"/>
      <c r="AV286" s="18"/>
      <c r="AW286" s="18"/>
      <c r="AX286" s="18"/>
      <c r="AY286" s="18"/>
      <c r="AZ286" s="18"/>
      <c r="BA286" s="18"/>
      <c r="BB286" s="18"/>
      <c r="BC286" s="18"/>
      <c r="BD286" s="18"/>
      <c r="BE286" s="18"/>
      <c r="BF286" s="18"/>
      <c r="BG286" s="18"/>
      <c r="BH286" s="18"/>
      <c r="BI286" s="18"/>
      <c r="BJ286" s="18"/>
      <c r="BK286" s="18"/>
      <c r="BL286" s="18"/>
      <c r="BM286" s="18"/>
      <c r="BN286" s="18"/>
      <c r="BO286" s="18"/>
      <c r="BP286" s="18"/>
      <c r="BQ286" s="18"/>
      <c r="BR286" s="18"/>
      <c r="BS286" s="18"/>
      <c r="BT286" s="34"/>
      <c r="BU286" s="34"/>
      <c r="BV286" s="34"/>
      <c r="BW286" s="34"/>
      <c r="BX286" s="34"/>
    </row>
    <row r="287" spans="1:76" s="6" customFormat="1" ht="30" x14ac:dyDescent="0.25">
      <c r="A287" s="71"/>
      <c r="B287" s="68"/>
      <c r="C287" s="56" t="s">
        <v>10</v>
      </c>
      <c r="D287" s="7">
        <f t="shared" si="110"/>
        <v>424586</v>
      </c>
      <c r="E287" s="7"/>
      <c r="F287" s="7"/>
      <c r="G287" s="7"/>
      <c r="H287" s="7">
        <v>30000</v>
      </c>
      <c r="I287" s="7">
        <v>133767</v>
      </c>
      <c r="J287" s="7">
        <v>260819</v>
      </c>
      <c r="K287" s="12"/>
      <c r="L287" s="12"/>
      <c r="M287" s="12"/>
      <c r="N287" s="12"/>
      <c r="O287" s="12"/>
      <c r="P287" s="12"/>
      <c r="Q287" s="12"/>
      <c r="R287" s="12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  <c r="AM287" s="18"/>
      <c r="AN287" s="18"/>
      <c r="AO287" s="18"/>
      <c r="AP287" s="18"/>
      <c r="AQ287" s="18"/>
      <c r="AR287" s="18"/>
      <c r="AS287" s="18"/>
      <c r="AT287" s="18"/>
      <c r="AU287" s="18"/>
      <c r="AV287" s="18"/>
      <c r="AW287" s="18"/>
      <c r="AX287" s="18"/>
      <c r="AY287" s="18"/>
      <c r="AZ287" s="18"/>
      <c r="BA287" s="18"/>
      <c r="BB287" s="18"/>
      <c r="BC287" s="18"/>
      <c r="BD287" s="18"/>
      <c r="BE287" s="18"/>
      <c r="BF287" s="18"/>
      <c r="BG287" s="18"/>
      <c r="BH287" s="18"/>
      <c r="BI287" s="18"/>
      <c r="BJ287" s="18"/>
      <c r="BK287" s="18"/>
      <c r="BL287" s="18"/>
      <c r="BM287" s="18"/>
      <c r="BN287" s="18"/>
      <c r="BO287" s="18"/>
      <c r="BP287" s="18"/>
      <c r="BQ287" s="18"/>
      <c r="BR287" s="18"/>
      <c r="BS287" s="18"/>
      <c r="BT287" s="34"/>
      <c r="BU287" s="34"/>
      <c r="BV287" s="34"/>
      <c r="BW287" s="34"/>
      <c r="BX287" s="34"/>
    </row>
    <row r="288" spans="1:76" s="6" customFormat="1" ht="30" x14ac:dyDescent="0.25">
      <c r="A288" s="72"/>
      <c r="B288" s="69"/>
      <c r="C288" s="56" t="s">
        <v>11</v>
      </c>
      <c r="D288" s="7">
        <f t="shared" si="110"/>
        <v>0</v>
      </c>
      <c r="E288" s="7"/>
      <c r="F288" s="7"/>
      <c r="G288" s="7"/>
      <c r="H288" s="7"/>
      <c r="I288" s="7"/>
      <c r="J288" s="7"/>
      <c r="K288" s="12"/>
      <c r="L288" s="12"/>
      <c r="M288" s="12"/>
      <c r="N288" s="12"/>
      <c r="O288" s="12"/>
      <c r="P288" s="12"/>
      <c r="Q288" s="12"/>
      <c r="R288" s="12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  <c r="AM288" s="18"/>
      <c r="AN288" s="18"/>
      <c r="AO288" s="18"/>
      <c r="AP288" s="18"/>
      <c r="AQ288" s="18"/>
      <c r="AR288" s="18"/>
      <c r="AS288" s="18"/>
      <c r="AT288" s="18"/>
      <c r="AU288" s="18"/>
      <c r="AV288" s="18"/>
      <c r="AW288" s="18"/>
      <c r="AX288" s="18"/>
      <c r="AY288" s="18"/>
      <c r="AZ288" s="18"/>
      <c r="BA288" s="18"/>
      <c r="BB288" s="18"/>
      <c r="BC288" s="18"/>
      <c r="BD288" s="18"/>
      <c r="BE288" s="18"/>
      <c r="BF288" s="18"/>
      <c r="BG288" s="18"/>
      <c r="BH288" s="18"/>
      <c r="BI288" s="18"/>
      <c r="BJ288" s="18"/>
      <c r="BK288" s="18"/>
      <c r="BL288" s="18"/>
      <c r="BM288" s="18"/>
      <c r="BN288" s="18"/>
      <c r="BO288" s="18"/>
      <c r="BP288" s="18"/>
      <c r="BQ288" s="18"/>
      <c r="BR288" s="18"/>
      <c r="BS288" s="18"/>
      <c r="BT288" s="34"/>
      <c r="BU288" s="34"/>
      <c r="BV288" s="34"/>
      <c r="BW288" s="34"/>
      <c r="BX288" s="34"/>
    </row>
    <row r="289" spans="1:76" s="6" customFormat="1" x14ac:dyDescent="0.25">
      <c r="A289" s="61" t="s">
        <v>174</v>
      </c>
      <c r="B289" s="64" t="s">
        <v>175</v>
      </c>
      <c r="C289" s="56" t="s">
        <v>7</v>
      </c>
      <c r="D289" s="7">
        <f t="shared" si="110"/>
        <v>2912479.2</v>
      </c>
      <c r="E289" s="7">
        <f t="shared" ref="E289:J289" si="111">E290+E291+E292+E293</f>
        <v>1216612</v>
      </c>
      <c r="F289" s="7">
        <f t="shared" si="111"/>
        <v>1695867.2</v>
      </c>
      <c r="G289" s="7">
        <f t="shared" si="111"/>
        <v>0</v>
      </c>
      <c r="H289" s="7">
        <f t="shared" si="111"/>
        <v>0</v>
      </c>
      <c r="I289" s="7">
        <f t="shared" si="111"/>
        <v>0</v>
      </c>
      <c r="J289" s="26">
        <f t="shared" si="111"/>
        <v>0</v>
      </c>
      <c r="K289" s="14"/>
      <c r="L289" s="14"/>
      <c r="M289" s="14"/>
      <c r="N289" s="14"/>
      <c r="O289" s="14"/>
      <c r="P289" s="14"/>
      <c r="Q289" s="14"/>
      <c r="R289" s="14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  <c r="AM289" s="18"/>
      <c r="AN289" s="18"/>
      <c r="AO289" s="18"/>
      <c r="AP289" s="18"/>
      <c r="AQ289" s="18"/>
      <c r="AR289" s="18"/>
      <c r="AS289" s="18"/>
      <c r="AT289" s="18"/>
      <c r="AU289" s="18"/>
      <c r="AV289" s="18"/>
      <c r="AW289" s="18"/>
      <c r="AX289" s="18"/>
      <c r="AY289" s="18"/>
      <c r="AZ289" s="18"/>
      <c r="BA289" s="18"/>
      <c r="BB289" s="18"/>
      <c r="BC289" s="18"/>
      <c r="BD289" s="18"/>
      <c r="BE289" s="18"/>
      <c r="BF289" s="18"/>
      <c r="BG289" s="18"/>
      <c r="BH289" s="18"/>
      <c r="BI289" s="18"/>
      <c r="BJ289" s="18"/>
      <c r="BK289" s="18"/>
      <c r="BL289" s="18"/>
      <c r="BM289" s="18"/>
      <c r="BN289" s="18"/>
      <c r="BO289" s="18"/>
      <c r="BP289" s="18"/>
      <c r="BQ289" s="18"/>
      <c r="BR289" s="18"/>
      <c r="BS289" s="18"/>
      <c r="BT289" s="34"/>
      <c r="BU289" s="34"/>
      <c r="BV289" s="34"/>
      <c r="BW289" s="34"/>
      <c r="BX289" s="34"/>
    </row>
    <row r="290" spans="1:76" s="6" customFormat="1" x14ac:dyDescent="0.25">
      <c r="A290" s="62"/>
      <c r="B290" s="65"/>
      <c r="C290" s="56" t="s">
        <v>15</v>
      </c>
      <c r="D290" s="7">
        <f t="shared" si="110"/>
        <v>0</v>
      </c>
      <c r="E290" s="7"/>
      <c r="F290" s="7"/>
      <c r="G290" s="7"/>
      <c r="H290" s="7"/>
      <c r="I290" s="7"/>
      <c r="J290" s="26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  <c r="AM290" s="18"/>
      <c r="AN290" s="18"/>
      <c r="AO290" s="18"/>
      <c r="AP290" s="18"/>
      <c r="AQ290" s="18"/>
      <c r="AR290" s="18"/>
      <c r="AS290" s="18"/>
      <c r="AT290" s="18"/>
      <c r="AU290" s="18"/>
      <c r="AV290" s="18"/>
      <c r="AW290" s="18"/>
      <c r="AX290" s="18"/>
      <c r="AY290" s="18"/>
      <c r="AZ290" s="18"/>
      <c r="BA290" s="18"/>
      <c r="BB290" s="18"/>
      <c r="BC290" s="18"/>
      <c r="BD290" s="18"/>
      <c r="BE290" s="18"/>
      <c r="BF290" s="18"/>
      <c r="BG290" s="18"/>
      <c r="BH290" s="18"/>
      <c r="BI290" s="18"/>
      <c r="BJ290" s="18"/>
      <c r="BK290" s="18"/>
      <c r="BL290" s="18"/>
      <c r="BM290" s="18"/>
      <c r="BN290" s="18"/>
      <c r="BO290" s="18"/>
      <c r="BP290" s="18"/>
      <c r="BQ290" s="18"/>
      <c r="BR290" s="18"/>
      <c r="BS290" s="18"/>
      <c r="BT290" s="34"/>
      <c r="BU290" s="34"/>
      <c r="BV290" s="34"/>
      <c r="BW290" s="34"/>
      <c r="BX290" s="34"/>
    </row>
    <row r="291" spans="1:76" s="6" customFormat="1" x14ac:dyDescent="0.25">
      <c r="A291" s="62"/>
      <c r="B291" s="65"/>
      <c r="C291" s="56" t="s">
        <v>9</v>
      </c>
      <c r="D291" s="7">
        <f t="shared" si="110"/>
        <v>2131934.7999999998</v>
      </c>
      <c r="E291" s="7">
        <v>890560</v>
      </c>
      <c r="F291" s="7">
        <v>1241374.8</v>
      </c>
      <c r="G291" s="7"/>
      <c r="H291" s="7"/>
      <c r="I291" s="7"/>
      <c r="J291" s="7"/>
      <c r="K291" s="12"/>
      <c r="L291" s="12"/>
      <c r="M291" s="12"/>
      <c r="N291" s="12"/>
      <c r="O291" s="12"/>
      <c r="P291" s="12"/>
      <c r="Q291" s="12"/>
      <c r="R291" s="12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  <c r="AM291" s="18"/>
      <c r="AN291" s="18"/>
      <c r="AO291" s="18"/>
      <c r="AP291" s="18"/>
      <c r="AQ291" s="18"/>
      <c r="AR291" s="18"/>
      <c r="AS291" s="18"/>
      <c r="AT291" s="18"/>
      <c r="AU291" s="18"/>
      <c r="AV291" s="18"/>
      <c r="AW291" s="18"/>
      <c r="AX291" s="18"/>
      <c r="AY291" s="18"/>
      <c r="AZ291" s="18"/>
      <c r="BA291" s="18"/>
      <c r="BB291" s="18"/>
      <c r="BC291" s="18"/>
      <c r="BD291" s="18"/>
      <c r="BE291" s="18"/>
      <c r="BF291" s="18"/>
      <c r="BG291" s="18"/>
      <c r="BH291" s="18"/>
      <c r="BI291" s="18"/>
      <c r="BJ291" s="18"/>
      <c r="BK291" s="18"/>
      <c r="BL291" s="18"/>
      <c r="BM291" s="18"/>
      <c r="BN291" s="18"/>
      <c r="BO291" s="18"/>
      <c r="BP291" s="18"/>
      <c r="BQ291" s="18"/>
      <c r="BR291" s="18"/>
      <c r="BS291" s="18"/>
      <c r="BT291" s="34"/>
      <c r="BU291" s="34"/>
      <c r="BV291" s="34"/>
      <c r="BW291" s="34"/>
      <c r="BX291" s="34"/>
    </row>
    <row r="292" spans="1:76" s="6" customFormat="1" ht="30" x14ac:dyDescent="0.25">
      <c r="A292" s="62"/>
      <c r="B292" s="65"/>
      <c r="C292" s="56" t="s">
        <v>10</v>
      </c>
      <c r="D292" s="7">
        <f t="shared" si="110"/>
        <v>780544.4</v>
      </c>
      <c r="E292" s="7">
        <v>326052</v>
      </c>
      <c r="F292" s="7">
        <v>454492.4</v>
      </c>
      <c r="G292" s="7"/>
      <c r="H292" s="7"/>
      <c r="I292" s="7"/>
      <c r="J292" s="7"/>
      <c r="K292" s="12"/>
      <c r="L292" s="12"/>
      <c r="M292" s="12"/>
      <c r="N292" s="12"/>
      <c r="O292" s="12"/>
      <c r="P292" s="12"/>
      <c r="Q292" s="12"/>
      <c r="R292" s="12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  <c r="AM292" s="18"/>
      <c r="AN292" s="18"/>
      <c r="AO292" s="18"/>
      <c r="AP292" s="18"/>
      <c r="AQ292" s="18"/>
      <c r="AR292" s="18"/>
      <c r="AS292" s="18"/>
      <c r="AT292" s="18"/>
      <c r="AU292" s="18"/>
      <c r="AV292" s="18"/>
      <c r="AW292" s="18"/>
      <c r="AX292" s="18"/>
      <c r="AY292" s="18"/>
      <c r="AZ292" s="18"/>
      <c r="BA292" s="18"/>
      <c r="BB292" s="18"/>
      <c r="BC292" s="18"/>
      <c r="BD292" s="18"/>
      <c r="BE292" s="18"/>
      <c r="BF292" s="18"/>
      <c r="BG292" s="18"/>
      <c r="BH292" s="18"/>
      <c r="BI292" s="18"/>
      <c r="BJ292" s="18"/>
      <c r="BK292" s="18"/>
      <c r="BL292" s="18"/>
      <c r="BM292" s="18"/>
      <c r="BN292" s="18"/>
      <c r="BO292" s="18"/>
      <c r="BP292" s="18"/>
      <c r="BQ292" s="18"/>
      <c r="BR292" s="18"/>
      <c r="BS292" s="18"/>
      <c r="BT292" s="34"/>
      <c r="BU292" s="34"/>
      <c r="BV292" s="34"/>
      <c r="BW292" s="34"/>
      <c r="BX292" s="34"/>
    </row>
    <row r="293" spans="1:76" s="6" customFormat="1" ht="30" x14ac:dyDescent="0.25">
      <c r="A293" s="63"/>
      <c r="B293" s="66"/>
      <c r="C293" s="56" t="s">
        <v>11</v>
      </c>
      <c r="D293" s="7">
        <f t="shared" si="110"/>
        <v>0</v>
      </c>
      <c r="E293" s="7"/>
      <c r="F293" s="7"/>
      <c r="G293" s="7"/>
      <c r="H293" s="7"/>
      <c r="I293" s="7"/>
      <c r="J293" s="7"/>
      <c r="K293" s="12"/>
      <c r="L293" s="12"/>
      <c r="M293" s="12"/>
      <c r="N293" s="12"/>
      <c r="O293" s="12"/>
      <c r="P293" s="12"/>
      <c r="Q293" s="12"/>
      <c r="R293" s="12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  <c r="AM293" s="18"/>
      <c r="AN293" s="18"/>
      <c r="AO293" s="18"/>
      <c r="AP293" s="18"/>
      <c r="AQ293" s="18"/>
      <c r="AR293" s="18"/>
      <c r="AS293" s="18"/>
      <c r="AT293" s="18"/>
      <c r="AU293" s="18"/>
      <c r="AV293" s="18"/>
      <c r="AW293" s="18"/>
      <c r="AX293" s="18"/>
      <c r="AY293" s="18"/>
      <c r="AZ293" s="18"/>
      <c r="BA293" s="18"/>
      <c r="BB293" s="18"/>
      <c r="BC293" s="18"/>
      <c r="BD293" s="18"/>
      <c r="BE293" s="18"/>
      <c r="BF293" s="18"/>
      <c r="BG293" s="18"/>
      <c r="BH293" s="18"/>
      <c r="BI293" s="18"/>
      <c r="BJ293" s="18"/>
      <c r="BK293" s="18"/>
      <c r="BL293" s="18"/>
      <c r="BM293" s="18"/>
      <c r="BN293" s="18"/>
      <c r="BO293" s="18"/>
      <c r="BP293" s="18"/>
      <c r="BQ293" s="18"/>
      <c r="BR293" s="18"/>
      <c r="BS293" s="18"/>
      <c r="BT293" s="34"/>
      <c r="BU293" s="34"/>
      <c r="BV293" s="34"/>
      <c r="BW293" s="34"/>
      <c r="BX293" s="34"/>
    </row>
    <row r="294" spans="1:76" s="6" customFormat="1" x14ac:dyDescent="0.25">
      <c r="A294" s="61" t="s">
        <v>180</v>
      </c>
      <c r="B294" s="64" t="s">
        <v>171</v>
      </c>
      <c r="C294" s="56" t="s">
        <v>7</v>
      </c>
      <c r="D294" s="7">
        <f t="shared" si="110"/>
        <v>1012707.7</v>
      </c>
      <c r="E294" s="7">
        <f t="shared" ref="E294:J294" si="112">E295+E296+E297+E298</f>
        <v>1012707.7</v>
      </c>
      <c r="F294" s="7">
        <f t="shared" si="112"/>
        <v>0</v>
      </c>
      <c r="G294" s="7">
        <f t="shared" si="112"/>
        <v>0</v>
      </c>
      <c r="H294" s="7">
        <f t="shared" si="112"/>
        <v>0</v>
      </c>
      <c r="I294" s="7">
        <f t="shared" si="112"/>
        <v>0</v>
      </c>
      <c r="J294" s="7">
        <f t="shared" si="112"/>
        <v>0</v>
      </c>
      <c r="K294" s="12"/>
      <c r="L294" s="12"/>
      <c r="M294" s="12"/>
      <c r="N294" s="12"/>
      <c r="O294" s="12"/>
      <c r="P294" s="12"/>
      <c r="Q294" s="12"/>
      <c r="R294" s="12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  <c r="AM294" s="18"/>
      <c r="AN294" s="18"/>
      <c r="AO294" s="18"/>
      <c r="AP294" s="18"/>
      <c r="AQ294" s="18"/>
      <c r="AR294" s="18"/>
      <c r="AS294" s="18"/>
      <c r="AT294" s="18"/>
      <c r="AU294" s="18"/>
      <c r="AV294" s="18"/>
      <c r="AW294" s="18"/>
      <c r="AX294" s="18"/>
      <c r="AY294" s="18"/>
      <c r="AZ294" s="18"/>
      <c r="BA294" s="18"/>
      <c r="BB294" s="18"/>
      <c r="BC294" s="18"/>
      <c r="BD294" s="18"/>
      <c r="BE294" s="18"/>
      <c r="BF294" s="18"/>
      <c r="BG294" s="18"/>
      <c r="BH294" s="18"/>
      <c r="BI294" s="18"/>
      <c r="BJ294" s="18"/>
      <c r="BK294" s="18"/>
      <c r="BL294" s="18"/>
      <c r="BM294" s="18"/>
      <c r="BN294" s="18"/>
      <c r="BO294" s="18"/>
      <c r="BP294" s="18"/>
      <c r="BQ294" s="18"/>
      <c r="BR294" s="18"/>
      <c r="BS294" s="18"/>
      <c r="BT294" s="34"/>
      <c r="BU294" s="34"/>
      <c r="BV294" s="34"/>
      <c r="BW294" s="34"/>
      <c r="BX294" s="34"/>
    </row>
    <row r="295" spans="1:76" s="6" customFormat="1" x14ac:dyDescent="0.25">
      <c r="A295" s="62"/>
      <c r="B295" s="65"/>
      <c r="C295" s="56" t="s">
        <v>15</v>
      </c>
      <c r="D295" s="7">
        <f t="shared" si="110"/>
        <v>0</v>
      </c>
      <c r="E295" s="7"/>
      <c r="F295" s="7"/>
      <c r="G295" s="7"/>
      <c r="H295" s="7"/>
      <c r="I295" s="7"/>
      <c r="J295" s="7"/>
      <c r="K295" s="12"/>
      <c r="L295" s="12"/>
      <c r="M295" s="12"/>
      <c r="N295" s="12"/>
      <c r="O295" s="12"/>
      <c r="P295" s="12"/>
      <c r="Q295" s="12"/>
      <c r="R295" s="12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  <c r="AM295" s="18"/>
      <c r="AN295" s="18"/>
      <c r="AO295" s="18"/>
      <c r="AP295" s="18"/>
      <c r="AQ295" s="18"/>
      <c r="AR295" s="18"/>
      <c r="AS295" s="18"/>
      <c r="AT295" s="18"/>
      <c r="AU295" s="18"/>
      <c r="AV295" s="18"/>
      <c r="AW295" s="18"/>
      <c r="AX295" s="18"/>
      <c r="AY295" s="18"/>
      <c r="AZ295" s="18"/>
      <c r="BA295" s="18"/>
      <c r="BB295" s="18"/>
      <c r="BC295" s="18"/>
      <c r="BD295" s="18"/>
      <c r="BE295" s="18"/>
      <c r="BF295" s="18"/>
      <c r="BG295" s="18"/>
      <c r="BH295" s="18"/>
      <c r="BI295" s="18"/>
      <c r="BJ295" s="18"/>
      <c r="BK295" s="18"/>
      <c r="BL295" s="18"/>
      <c r="BM295" s="18"/>
      <c r="BN295" s="18"/>
      <c r="BO295" s="18"/>
      <c r="BP295" s="18"/>
      <c r="BQ295" s="18"/>
      <c r="BR295" s="18"/>
      <c r="BS295" s="18"/>
      <c r="BT295" s="34"/>
      <c r="BU295" s="34"/>
      <c r="BV295" s="34"/>
      <c r="BW295" s="34"/>
      <c r="BX295" s="34"/>
    </row>
    <row r="296" spans="1:76" s="6" customFormat="1" x14ac:dyDescent="0.25">
      <c r="A296" s="62"/>
      <c r="B296" s="65"/>
      <c r="C296" s="56" t="s">
        <v>9</v>
      </c>
      <c r="D296" s="7">
        <f t="shared" si="110"/>
        <v>741302</v>
      </c>
      <c r="E296" s="7">
        <v>741302</v>
      </c>
      <c r="F296" s="7"/>
      <c r="G296" s="7"/>
      <c r="H296" s="7"/>
      <c r="I296" s="7"/>
      <c r="J296" s="7"/>
      <c r="K296" s="12"/>
      <c r="L296" s="12"/>
      <c r="M296" s="12"/>
      <c r="N296" s="12"/>
      <c r="O296" s="12"/>
      <c r="P296" s="12"/>
      <c r="Q296" s="12"/>
      <c r="R296" s="12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  <c r="AM296" s="18"/>
      <c r="AN296" s="18"/>
      <c r="AO296" s="18"/>
      <c r="AP296" s="18"/>
      <c r="AQ296" s="18"/>
      <c r="AR296" s="18"/>
      <c r="AS296" s="18"/>
      <c r="AT296" s="18"/>
      <c r="AU296" s="18"/>
      <c r="AV296" s="18"/>
      <c r="AW296" s="18"/>
      <c r="AX296" s="18"/>
      <c r="AY296" s="18"/>
      <c r="AZ296" s="18"/>
      <c r="BA296" s="18"/>
      <c r="BB296" s="18"/>
      <c r="BC296" s="18"/>
      <c r="BD296" s="18"/>
      <c r="BE296" s="18"/>
      <c r="BF296" s="18"/>
      <c r="BG296" s="18"/>
      <c r="BH296" s="18"/>
      <c r="BI296" s="18"/>
      <c r="BJ296" s="18"/>
      <c r="BK296" s="18"/>
      <c r="BL296" s="18"/>
      <c r="BM296" s="18"/>
      <c r="BN296" s="18"/>
      <c r="BO296" s="18"/>
      <c r="BP296" s="18"/>
      <c r="BQ296" s="18"/>
      <c r="BR296" s="18"/>
      <c r="BS296" s="18"/>
      <c r="BT296" s="34"/>
      <c r="BU296" s="34"/>
      <c r="BV296" s="34"/>
      <c r="BW296" s="34"/>
      <c r="BX296" s="34"/>
    </row>
    <row r="297" spans="1:76" s="6" customFormat="1" ht="30" x14ac:dyDescent="0.25">
      <c r="A297" s="62"/>
      <c r="B297" s="65"/>
      <c r="C297" s="56" t="s">
        <v>10</v>
      </c>
      <c r="D297" s="7">
        <f t="shared" si="110"/>
        <v>271405.7</v>
      </c>
      <c r="E297" s="7">
        <v>271405.7</v>
      </c>
      <c r="F297" s="7"/>
      <c r="G297" s="7"/>
      <c r="H297" s="7"/>
      <c r="I297" s="7"/>
      <c r="J297" s="7"/>
      <c r="K297" s="12"/>
      <c r="L297" s="12"/>
      <c r="M297" s="12"/>
      <c r="N297" s="12"/>
      <c r="O297" s="12"/>
      <c r="P297" s="12"/>
      <c r="Q297" s="12"/>
      <c r="R297" s="12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  <c r="AM297" s="18"/>
      <c r="AN297" s="18"/>
      <c r="AO297" s="18"/>
      <c r="AP297" s="18"/>
      <c r="AQ297" s="18"/>
      <c r="AR297" s="18"/>
      <c r="AS297" s="18"/>
      <c r="AT297" s="18"/>
      <c r="AU297" s="18"/>
      <c r="AV297" s="18"/>
      <c r="AW297" s="18"/>
      <c r="AX297" s="18"/>
      <c r="AY297" s="18"/>
      <c r="AZ297" s="18"/>
      <c r="BA297" s="18"/>
      <c r="BB297" s="18"/>
      <c r="BC297" s="18"/>
      <c r="BD297" s="18"/>
      <c r="BE297" s="18"/>
      <c r="BF297" s="18"/>
      <c r="BG297" s="18"/>
      <c r="BH297" s="18"/>
      <c r="BI297" s="18"/>
      <c r="BJ297" s="18"/>
      <c r="BK297" s="18"/>
      <c r="BL297" s="18"/>
      <c r="BM297" s="18"/>
      <c r="BN297" s="18"/>
      <c r="BO297" s="18"/>
      <c r="BP297" s="18"/>
      <c r="BQ297" s="18"/>
      <c r="BR297" s="18"/>
      <c r="BS297" s="18"/>
      <c r="BT297" s="34"/>
      <c r="BU297" s="34"/>
      <c r="BV297" s="34"/>
      <c r="BW297" s="34"/>
      <c r="BX297" s="34"/>
    </row>
    <row r="298" spans="1:76" s="6" customFormat="1" ht="30" x14ac:dyDescent="0.25">
      <c r="A298" s="63"/>
      <c r="B298" s="66"/>
      <c r="C298" s="56" t="s">
        <v>11</v>
      </c>
      <c r="D298" s="7">
        <f t="shared" si="110"/>
        <v>0</v>
      </c>
      <c r="E298" s="7"/>
      <c r="F298" s="7"/>
      <c r="G298" s="7"/>
      <c r="H298" s="7"/>
      <c r="I298" s="7"/>
      <c r="J298" s="7"/>
      <c r="K298" s="12"/>
      <c r="L298" s="12"/>
      <c r="M298" s="12"/>
      <c r="N298" s="12"/>
      <c r="O298" s="12"/>
      <c r="P298" s="12"/>
      <c r="Q298" s="12"/>
      <c r="R298" s="12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  <c r="AM298" s="18"/>
      <c r="AN298" s="18"/>
      <c r="AO298" s="18"/>
      <c r="AP298" s="18"/>
      <c r="AQ298" s="18"/>
      <c r="AR298" s="18"/>
      <c r="AS298" s="18"/>
      <c r="AT298" s="18"/>
      <c r="AU298" s="18"/>
      <c r="AV298" s="18"/>
      <c r="AW298" s="18"/>
      <c r="AX298" s="18"/>
      <c r="AY298" s="18"/>
      <c r="AZ298" s="18"/>
      <c r="BA298" s="18"/>
      <c r="BB298" s="18"/>
      <c r="BC298" s="18"/>
      <c r="BD298" s="18"/>
      <c r="BE298" s="18"/>
      <c r="BF298" s="18"/>
      <c r="BG298" s="18"/>
      <c r="BH298" s="18"/>
      <c r="BI298" s="18"/>
      <c r="BJ298" s="18"/>
      <c r="BK298" s="18"/>
      <c r="BL298" s="18"/>
      <c r="BM298" s="18"/>
      <c r="BN298" s="18"/>
      <c r="BO298" s="18"/>
      <c r="BP298" s="18"/>
      <c r="BQ298" s="18"/>
      <c r="BR298" s="18"/>
      <c r="BS298" s="18"/>
      <c r="BT298" s="34"/>
      <c r="BU298" s="34"/>
      <c r="BV298" s="34"/>
      <c r="BW298" s="34"/>
      <c r="BX298" s="34"/>
    </row>
    <row r="299" spans="1:76" s="6" customFormat="1" ht="25.5" customHeight="1" x14ac:dyDescent="0.25">
      <c r="A299" s="61" t="s">
        <v>118</v>
      </c>
      <c r="B299" s="64" t="s">
        <v>64</v>
      </c>
      <c r="C299" s="56" t="s">
        <v>7</v>
      </c>
      <c r="D299" s="7">
        <f t="shared" si="110"/>
        <v>3397699.8</v>
      </c>
      <c r="E299" s="7">
        <f t="shared" ref="E299:J299" si="113">E300+E301+E302+E303</f>
        <v>756257.4</v>
      </c>
      <c r="F299" s="7">
        <f t="shared" si="113"/>
        <v>638967.69999999995</v>
      </c>
      <c r="G299" s="7">
        <f t="shared" si="113"/>
        <v>319886.7</v>
      </c>
      <c r="H299" s="7">
        <f t="shared" si="113"/>
        <v>1075904.8</v>
      </c>
      <c r="I299" s="7">
        <f t="shared" si="113"/>
        <v>505226.2</v>
      </c>
      <c r="J299" s="7">
        <f t="shared" si="113"/>
        <v>101457</v>
      </c>
      <c r="K299" s="12"/>
      <c r="L299" s="12"/>
      <c r="M299" s="12"/>
      <c r="N299" s="12"/>
      <c r="O299" s="12"/>
      <c r="P299" s="12"/>
      <c r="Q299" s="12"/>
      <c r="R299" s="12"/>
      <c r="S299" s="18"/>
      <c r="T299" s="18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22"/>
      <c r="AH299" s="22"/>
      <c r="AI299" s="22"/>
      <c r="AJ299" s="22"/>
      <c r="AK299" s="22"/>
      <c r="AL299" s="22"/>
      <c r="AM299" s="22"/>
      <c r="AN299" s="22"/>
      <c r="AO299" s="22"/>
      <c r="AP299" s="22"/>
      <c r="AQ299" s="22"/>
      <c r="AR299" s="22"/>
      <c r="AS299" s="22"/>
      <c r="AT299" s="22"/>
      <c r="AU299" s="22"/>
      <c r="AV299" s="18"/>
      <c r="AW299" s="18"/>
      <c r="AX299" s="18"/>
      <c r="AY299" s="18"/>
      <c r="AZ299" s="18"/>
      <c r="BA299" s="18"/>
      <c r="BB299" s="18"/>
      <c r="BC299" s="18"/>
      <c r="BD299" s="18"/>
      <c r="BE299" s="18"/>
      <c r="BF299" s="18"/>
      <c r="BG299" s="18"/>
      <c r="BH299" s="18"/>
      <c r="BI299" s="18"/>
      <c r="BJ299" s="18"/>
      <c r="BK299" s="18"/>
      <c r="BL299" s="18"/>
      <c r="BM299" s="18"/>
      <c r="BN299" s="18"/>
      <c r="BO299" s="18"/>
      <c r="BP299" s="18"/>
      <c r="BQ299" s="18"/>
      <c r="BR299" s="18"/>
      <c r="BS299" s="18"/>
      <c r="BT299" s="34"/>
      <c r="BU299" s="34"/>
      <c r="BV299" s="34"/>
      <c r="BW299" s="34"/>
      <c r="BX299" s="34"/>
    </row>
    <row r="300" spans="1:76" s="6" customFormat="1" ht="27" customHeight="1" x14ac:dyDescent="0.25">
      <c r="A300" s="62"/>
      <c r="B300" s="65"/>
      <c r="C300" s="56" t="s">
        <v>15</v>
      </c>
      <c r="D300" s="7">
        <f t="shared" si="110"/>
        <v>0</v>
      </c>
      <c r="E300" s="7">
        <f>E305+E310+E315+E325+E330+E335+E340+E320</f>
        <v>0</v>
      </c>
      <c r="F300" s="7">
        <f t="shared" ref="F300:I300" si="114">F305+F310+F315+F325+F330+F335+F340+F320</f>
        <v>0</v>
      </c>
      <c r="G300" s="7">
        <f t="shared" si="114"/>
        <v>0</v>
      </c>
      <c r="H300" s="7">
        <f t="shared" si="114"/>
        <v>0</v>
      </c>
      <c r="I300" s="7">
        <f t="shared" si="114"/>
        <v>0</v>
      </c>
      <c r="J300" s="7">
        <f>J305+J310+J315+J325+J330+J335+J340+J320</f>
        <v>0</v>
      </c>
      <c r="K300" s="12"/>
      <c r="L300" s="12"/>
      <c r="M300" s="12"/>
      <c r="N300" s="12"/>
      <c r="O300" s="12"/>
      <c r="P300" s="12"/>
      <c r="Q300" s="12"/>
      <c r="R300" s="1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  <c r="AG300" s="22"/>
      <c r="AH300" s="22"/>
      <c r="AI300" s="22"/>
      <c r="AJ300" s="22"/>
      <c r="AK300" s="22"/>
      <c r="AL300" s="22"/>
      <c r="AM300" s="22"/>
      <c r="AN300" s="22"/>
      <c r="AO300" s="22"/>
      <c r="AP300" s="22"/>
      <c r="AQ300" s="22"/>
      <c r="AR300" s="22"/>
      <c r="AS300" s="22"/>
      <c r="AT300" s="22"/>
      <c r="AU300" s="22"/>
      <c r="AV300" s="22"/>
      <c r="AW300" s="22"/>
      <c r="AX300" s="22"/>
      <c r="AY300" s="22"/>
      <c r="AZ300" s="22"/>
      <c r="BA300" s="22"/>
      <c r="BB300" s="22"/>
      <c r="BC300" s="22"/>
      <c r="BD300" s="22"/>
      <c r="BE300" s="22"/>
      <c r="BF300" s="22"/>
      <c r="BG300" s="22"/>
      <c r="BH300" s="22"/>
      <c r="BI300" s="22"/>
      <c r="BJ300" s="22"/>
      <c r="BK300" s="22"/>
      <c r="BL300" s="22"/>
      <c r="BM300" s="22"/>
      <c r="BN300" s="22"/>
      <c r="BO300" s="22"/>
      <c r="BP300" s="22"/>
      <c r="BQ300" s="22"/>
      <c r="BR300" s="22"/>
      <c r="BS300" s="22"/>
      <c r="BT300" s="35"/>
      <c r="BU300" s="35"/>
      <c r="BV300" s="35"/>
      <c r="BW300" s="35"/>
      <c r="BX300" s="34"/>
    </row>
    <row r="301" spans="1:76" s="6" customFormat="1" ht="22.5" customHeight="1" x14ac:dyDescent="0.25">
      <c r="A301" s="62"/>
      <c r="B301" s="65"/>
      <c r="C301" s="56" t="s">
        <v>9</v>
      </c>
      <c r="D301" s="7">
        <f t="shared" si="110"/>
        <v>2519505.7200000002</v>
      </c>
      <c r="E301" s="7">
        <f t="shared" ref="E301:I303" si="115">E306+E311+E316+E326+E331+E336+E341+E321</f>
        <v>553605.5</v>
      </c>
      <c r="F301" s="7">
        <f t="shared" si="115"/>
        <v>470280.2</v>
      </c>
      <c r="G301" s="7">
        <f t="shared" si="115"/>
        <v>235436.5</v>
      </c>
      <c r="H301" s="7">
        <f t="shared" si="115"/>
        <v>812049.6</v>
      </c>
      <c r="I301" s="7">
        <f t="shared" si="115"/>
        <v>372447</v>
      </c>
      <c r="J301" s="7">
        <f t="shared" ref="J301" si="116">J306+J311+J316+J326+J331+J336+J341+J321</f>
        <v>75686.92</v>
      </c>
      <c r="K301" s="12"/>
      <c r="L301" s="12"/>
      <c r="M301" s="12"/>
      <c r="N301" s="12"/>
      <c r="O301" s="12"/>
      <c r="P301" s="12"/>
      <c r="Q301" s="12"/>
      <c r="R301" s="1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22"/>
      <c r="AH301" s="22"/>
      <c r="AI301" s="22"/>
      <c r="AJ301" s="22"/>
      <c r="AK301" s="22"/>
      <c r="AL301" s="22"/>
      <c r="AM301" s="22"/>
      <c r="AN301" s="22"/>
      <c r="AO301" s="22"/>
      <c r="AP301" s="22"/>
      <c r="AQ301" s="22"/>
      <c r="AR301" s="22"/>
      <c r="AS301" s="22"/>
      <c r="AT301" s="22"/>
      <c r="AU301" s="22"/>
      <c r="AV301" s="22"/>
      <c r="AW301" s="22"/>
      <c r="AX301" s="22"/>
      <c r="AY301" s="22"/>
      <c r="AZ301" s="22"/>
      <c r="BA301" s="22"/>
      <c r="BB301" s="22"/>
      <c r="BC301" s="22"/>
      <c r="BD301" s="22"/>
      <c r="BE301" s="22"/>
      <c r="BF301" s="22"/>
      <c r="BG301" s="22"/>
      <c r="BH301" s="22"/>
      <c r="BI301" s="22"/>
      <c r="BJ301" s="22"/>
      <c r="BK301" s="22"/>
      <c r="BL301" s="22"/>
      <c r="BM301" s="22"/>
      <c r="BN301" s="22"/>
      <c r="BO301" s="22"/>
      <c r="BP301" s="22"/>
      <c r="BQ301" s="22"/>
      <c r="BR301" s="22"/>
      <c r="BS301" s="22"/>
      <c r="BT301" s="35"/>
      <c r="BU301" s="35"/>
      <c r="BV301" s="35"/>
      <c r="BW301" s="35"/>
      <c r="BX301" s="34"/>
    </row>
    <row r="302" spans="1:76" s="6" customFormat="1" ht="30" x14ac:dyDescent="0.25">
      <c r="A302" s="62"/>
      <c r="B302" s="65"/>
      <c r="C302" s="56" t="s">
        <v>10</v>
      </c>
      <c r="D302" s="7">
        <f t="shared" si="110"/>
        <v>878194.08</v>
      </c>
      <c r="E302" s="7">
        <f t="shared" si="115"/>
        <v>202651.9</v>
      </c>
      <c r="F302" s="7">
        <f t="shared" si="115"/>
        <v>168687.5</v>
      </c>
      <c r="G302" s="7">
        <f t="shared" si="115"/>
        <v>84450.2</v>
      </c>
      <c r="H302" s="7">
        <f t="shared" si="115"/>
        <v>263855.2</v>
      </c>
      <c r="I302" s="7">
        <f t="shared" si="115"/>
        <v>132779.20000000001</v>
      </c>
      <c r="J302" s="7">
        <f t="shared" ref="J302" si="117">J307+J312+J317+J327+J332+J337+J342+J322</f>
        <v>25770.080000000002</v>
      </c>
      <c r="K302" s="12"/>
      <c r="L302" s="12"/>
      <c r="M302" s="12"/>
      <c r="N302" s="12"/>
      <c r="O302" s="12"/>
      <c r="P302" s="12"/>
      <c r="Q302" s="12"/>
      <c r="R302" s="1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22"/>
      <c r="AH302" s="22"/>
      <c r="AI302" s="22"/>
      <c r="AJ302" s="22"/>
      <c r="AK302" s="22"/>
      <c r="AL302" s="22"/>
      <c r="AM302" s="22"/>
      <c r="AN302" s="22"/>
      <c r="AO302" s="22"/>
      <c r="AP302" s="22"/>
      <c r="AQ302" s="22"/>
      <c r="AR302" s="22"/>
      <c r="AS302" s="22"/>
      <c r="AT302" s="22"/>
      <c r="AU302" s="22"/>
      <c r="AV302" s="22"/>
      <c r="AW302" s="22"/>
      <c r="AX302" s="22"/>
      <c r="AY302" s="22"/>
      <c r="AZ302" s="22"/>
      <c r="BA302" s="22"/>
      <c r="BB302" s="22"/>
      <c r="BC302" s="22"/>
      <c r="BD302" s="22"/>
      <c r="BE302" s="22"/>
      <c r="BF302" s="22"/>
      <c r="BG302" s="22"/>
      <c r="BH302" s="22"/>
      <c r="BI302" s="22"/>
      <c r="BJ302" s="22"/>
      <c r="BK302" s="22"/>
      <c r="BL302" s="22"/>
      <c r="BM302" s="22"/>
      <c r="BN302" s="22"/>
      <c r="BO302" s="22"/>
      <c r="BP302" s="22"/>
      <c r="BQ302" s="22"/>
      <c r="BR302" s="22"/>
      <c r="BS302" s="22"/>
      <c r="BT302" s="35"/>
      <c r="BU302" s="35"/>
      <c r="BV302" s="35"/>
      <c r="BW302" s="35"/>
      <c r="BX302" s="34"/>
    </row>
    <row r="303" spans="1:76" s="6" customFormat="1" ht="30" x14ac:dyDescent="0.25">
      <c r="A303" s="63"/>
      <c r="B303" s="66"/>
      <c r="C303" s="56" t="s">
        <v>11</v>
      </c>
      <c r="D303" s="7">
        <f t="shared" si="110"/>
        <v>0</v>
      </c>
      <c r="E303" s="7">
        <f t="shared" si="115"/>
        <v>0</v>
      </c>
      <c r="F303" s="7">
        <f t="shared" si="115"/>
        <v>0</v>
      </c>
      <c r="G303" s="7">
        <f t="shared" si="115"/>
        <v>0</v>
      </c>
      <c r="H303" s="7">
        <f t="shared" si="115"/>
        <v>0</v>
      </c>
      <c r="I303" s="7">
        <f t="shared" si="115"/>
        <v>0</v>
      </c>
      <c r="J303" s="7">
        <f t="shared" ref="J303" si="118">J308+J313+J318+J328+J333+J338+J343+J323</f>
        <v>0</v>
      </c>
      <c r="K303" s="12"/>
      <c r="L303" s="12"/>
      <c r="M303" s="12"/>
      <c r="N303" s="12"/>
      <c r="O303" s="12"/>
      <c r="P303" s="12"/>
      <c r="Q303" s="12"/>
      <c r="R303" s="1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22"/>
      <c r="AH303" s="22"/>
      <c r="AI303" s="22"/>
      <c r="AJ303" s="22"/>
      <c r="AK303" s="22"/>
      <c r="AL303" s="22"/>
      <c r="AM303" s="22"/>
      <c r="AN303" s="22"/>
      <c r="AO303" s="22"/>
      <c r="AP303" s="22"/>
      <c r="AQ303" s="22"/>
      <c r="AR303" s="22"/>
      <c r="AS303" s="22"/>
      <c r="AT303" s="22"/>
      <c r="AU303" s="22"/>
      <c r="AV303" s="22"/>
      <c r="AW303" s="22"/>
      <c r="AX303" s="22"/>
      <c r="AY303" s="22"/>
      <c r="AZ303" s="22"/>
      <c r="BA303" s="22"/>
      <c r="BB303" s="22"/>
      <c r="BC303" s="22"/>
      <c r="BD303" s="22"/>
      <c r="BE303" s="22"/>
      <c r="BF303" s="22"/>
      <c r="BG303" s="22"/>
      <c r="BH303" s="22"/>
      <c r="BI303" s="22"/>
      <c r="BJ303" s="22"/>
      <c r="BK303" s="22"/>
      <c r="BL303" s="22"/>
      <c r="BM303" s="22"/>
      <c r="BN303" s="22"/>
      <c r="BO303" s="22"/>
      <c r="BP303" s="22"/>
      <c r="BQ303" s="22"/>
      <c r="BR303" s="22"/>
      <c r="BS303" s="22"/>
      <c r="BT303" s="35"/>
      <c r="BU303" s="35"/>
      <c r="BV303" s="35"/>
      <c r="BW303" s="35"/>
      <c r="BX303" s="35"/>
    </row>
    <row r="304" spans="1:76" s="6" customFormat="1" ht="23.25" customHeight="1" x14ac:dyDescent="0.25">
      <c r="A304" s="61" t="s">
        <v>119</v>
      </c>
      <c r="B304" s="64" t="s">
        <v>141</v>
      </c>
      <c r="C304" s="56" t="s">
        <v>7</v>
      </c>
      <c r="D304" s="7">
        <f t="shared" si="110"/>
        <v>450000</v>
      </c>
      <c r="E304" s="7">
        <f t="shared" ref="E304:J304" si="119">E305+E306+E307+E308</f>
        <v>0</v>
      </c>
      <c r="F304" s="7">
        <f t="shared" si="119"/>
        <v>314130.40000000002</v>
      </c>
      <c r="G304" s="7">
        <f t="shared" si="119"/>
        <v>135869.6</v>
      </c>
      <c r="H304" s="7">
        <f t="shared" si="119"/>
        <v>0</v>
      </c>
      <c r="I304" s="7">
        <f t="shared" si="119"/>
        <v>0</v>
      </c>
      <c r="J304" s="7">
        <f t="shared" si="119"/>
        <v>0</v>
      </c>
      <c r="K304" s="12"/>
      <c r="L304" s="12"/>
      <c r="M304" s="12"/>
      <c r="N304" s="12"/>
      <c r="O304" s="12"/>
      <c r="P304" s="12"/>
      <c r="Q304" s="12"/>
      <c r="R304" s="12"/>
      <c r="S304" s="22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  <c r="AL304" s="18"/>
      <c r="AM304" s="18"/>
      <c r="AN304" s="18"/>
      <c r="AO304" s="18"/>
      <c r="AP304" s="18"/>
      <c r="AQ304" s="18"/>
      <c r="AR304" s="18"/>
      <c r="AS304" s="18"/>
      <c r="AT304" s="18"/>
      <c r="AU304" s="18"/>
      <c r="AV304" s="18"/>
      <c r="AW304" s="18"/>
      <c r="AX304" s="18"/>
      <c r="AY304" s="18"/>
      <c r="AZ304" s="18"/>
      <c r="BA304" s="18"/>
      <c r="BB304" s="18"/>
      <c r="BC304" s="18"/>
      <c r="BD304" s="18"/>
      <c r="BE304" s="18"/>
      <c r="BF304" s="18"/>
      <c r="BG304" s="18"/>
      <c r="BH304" s="18"/>
      <c r="BI304" s="18"/>
      <c r="BJ304" s="18"/>
      <c r="BK304" s="18"/>
      <c r="BL304" s="18"/>
      <c r="BM304" s="18"/>
      <c r="BN304" s="18"/>
      <c r="BO304" s="18"/>
      <c r="BP304" s="18"/>
      <c r="BQ304" s="18"/>
      <c r="BR304" s="18"/>
      <c r="BS304" s="18"/>
      <c r="BT304" s="34"/>
      <c r="BU304" s="34"/>
      <c r="BV304" s="34"/>
      <c r="BW304" s="34"/>
      <c r="BX304" s="34"/>
    </row>
    <row r="305" spans="1:76" s="6" customFormat="1" ht="29.25" customHeight="1" x14ac:dyDescent="0.25">
      <c r="A305" s="62"/>
      <c r="B305" s="65"/>
      <c r="C305" s="56" t="s">
        <v>15</v>
      </c>
      <c r="D305" s="7">
        <f t="shared" si="110"/>
        <v>0</v>
      </c>
      <c r="E305" s="7"/>
      <c r="F305" s="7"/>
      <c r="G305" s="7"/>
      <c r="H305" s="7"/>
      <c r="I305" s="7"/>
      <c r="J305" s="7"/>
      <c r="K305" s="12"/>
      <c r="L305" s="12"/>
      <c r="M305" s="12"/>
      <c r="N305" s="12"/>
      <c r="O305" s="12"/>
      <c r="P305" s="12"/>
      <c r="Q305" s="12"/>
      <c r="R305" s="12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  <c r="AL305" s="18"/>
      <c r="AM305" s="18"/>
      <c r="AN305" s="18"/>
      <c r="AO305" s="18"/>
      <c r="AP305" s="18"/>
      <c r="AQ305" s="18"/>
      <c r="AR305" s="18"/>
      <c r="AS305" s="18"/>
      <c r="AT305" s="18"/>
      <c r="AU305" s="18"/>
      <c r="AV305" s="18"/>
      <c r="AW305" s="18"/>
      <c r="AX305" s="18"/>
      <c r="AY305" s="18"/>
      <c r="AZ305" s="18"/>
      <c r="BA305" s="18"/>
      <c r="BB305" s="18"/>
      <c r="BC305" s="18"/>
      <c r="BD305" s="18"/>
      <c r="BE305" s="18"/>
      <c r="BF305" s="18"/>
      <c r="BG305" s="18"/>
      <c r="BH305" s="18"/>
      <c r="BI305" s="18"/>
      <c r="BJ305" s="18"/>
      <c r="BK305" s="18"/>
      <c r="BL305" s="18"/>
      <c r="BM305" s="18"/>
      <c r="BN305" s="18"/>
      <c r="BO305" s="18"/>
      <c r="BP305" s="18"/>
      <c r="BQ305" s="18"/>
      <c r="BR305" s="18"/>
      <c r="BS305" s="18"/>
      <c r="BT305" s="34"/>
      <c r="BU305" s="34"/>
      <c r="BV305" s="34"/>
      <c r="BW305" s="34"/>
      <c r="BX305" s="34"/>
    </row>
    <row r="306" spans="1:76" s="6" customFormat="1" ht="26.25" customHeight="1" x14ac:dyDescent="0.25">
      <c r="A306" s="62"/>
      <c r="B306" s="65"/>
      <c r="C306" s="56" t="s">
        <v>9</v>
      </c>
      <c r="D306" s="7">
        <f t="shared" si="110"/>
        <v>331200.2</v>
      </c>
      <c r="E306" s="7"/>
      <c r="F306" s="7">
        <v>231200.2</v>
      </c>
      <c r="G306" s="7">
        <v>100000</v>
      </c>
      <c r="H306" s="7"/>
      <c r="I306" s="7"/>
      <c r="J306" s="7"/>
      <c r="K306" s="12"/>
      <c r="L306" s="12"/>
      <c r="M306" s="12"/>
      <c r="N306" s="12"/>
      <c r="O306" s="12"/>
      <c r="P306" s="12"/>
      <c r="Q306" s="12"/>
      <c r="R306" s="12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8"/>
      <c r="AL306" s="18"/>
      <c r="AM306" s="18"/>
      <c r="AN306" s="18"/>
      <c r="AO306" s="18"/>
      <c r="AP306" s="18"/>
      <c r="AQ306" s="18"/>
      <c r="AR306" s="18"/>
      <c r="AS306" s="18"/>
      <c r="AT306" s="18"/>
      <c r="AU306" s="18"/>
      <c r="AV306" s="18"/>
      <c r="AW306" s="18"/>
      <c r="AX306" s="18"/>
      <c r="AY306" s="18"/>
      <c r="AZ306" s="18"/>
      <c r="BA306" s="18"/>
      <c r="BB306" s="18"/>
      <c r="BC306" s="18"/>
      <c r="BD306" s="18"/>
      <c r="BE306" s="18"/>
      <c r="BF306" s="18"/>
      <c r="BG306" s="18"/>
      <c r="BH306" s="18"/>
      <c r="BI306" s="18"/>
      <c r="BJ306" s="18"/>
      <c r="BK306" s="18"/>
      <c r="BL306" s="18"/>
      <c r="BM306" s="18"/>
      <c r="BN306" s="18"/>
      <c r="BO306" s="18"/>
      <c r="BP306" s="18"/>
      <c r="BQ306" s="18"/>
      <c r="BR306" s="18"/>
      <c r="BS306" s="18"/>
      <c r="BT306" s="34"/>
      <c r="BU306" s="34"/>
      <c r="BV306" s="34"/>
      <c r="BW306" s="34"/>
      <c r="BX306" s="34"/>
    </row>
    <row r="307" spans="1:76" s="6" customFormat="1" ht="30" x14ac:dyDescent="0.25">
      <c r="A307" s="62"/>
      <c r="B307" s="65"/>
      <c r="C307" s="56" t="s">
        <v>10</v>
      </c>
      <c r="D307" s="7">
        <f t="shared" si="110"/>
        <v>118799.8</v>
      </c>
      <c r="E307" s="7"/>
      <c r="F307" s="7">
        <v>82930.2</v>
      </c>
      <c r="G307" s="7">
        <v>35869.599999999999</v>
      </c>
      <c r="H307" s="7"/>
      <c r="I307" s="7"/>
      <c r="J307" s="7"/>
      <c r="K307" s="12"/>
      <c r="L307" s="12"/>
      <c r="M307" s="12"/>
      <c r="N307" s="12"/>
      <c r="O307" s="12"/>
      <c r="P307" s="12"/>
      <c r="Q307" s="12"/>
      <c r="R307" s="12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8"/>
      <c r="AM307" s="18"/>
      <c r="AN307" s="18"/>
      <c r="AO307" s="18"/>
      <c r="AP307" s="18"/>
      <c r="AQ307" s="18"/>
      <c r="AR307" s="18"/>
      <c r="AS307" s="18"/>
      <c r="AT307" s="18"/>
      <c r="AU307" s="18"/>
      <c r="AV307" s="18"/>
      <c r="AW307" s="18"/>
      <c r="AX307" s="18"/>
      <c r="AY307" s="18"/>
      <c r="AZ307" s="18"/>
      <c r="BA307" s="18"/>
      <c r="BB307" s="18"/>
      <c r="BC307" s="18"/>
      <c r="BD307" s="18"/>
      <c r="BE307" s="18"/>
      <c r="BF307" s="18"/>
      <c r="BG307" s="18"/>
      <c r="BH307" s="18"/>
      <c r="BI307" s="18"/>
      <c r="BJ307" s="18"/>
      <c r="BK307" s="18"/>
      <c r="BL307" s="18"/>
      <c r="BM307" s="18"/>
      <c r="BN307" s="18"/>
      <c r="BO307" s="18"/>
      <c r="BP307" s="18"/>
      <c r="BQ307" s="18"/>
      <c r="BR307" s="18"/>
      <c r="BS307" s="18"/>
      <c r="BT307" s="34"/>
      <c r="BU307" s="34"/>
      <c r="BV307" s="34"/>
      <c r="BW307" s="34"/>
      <c r="BX307" s="34"/>
    </row>
    <row r="308" spans="1:76" s="6" customFormat="1" ht="30" x14ac:dyDescent="0.25">
      <c r="A308" s="63"/>
      <c r="B308" s="66"/>
      <c r="C308" s="56" t="s">
        <v>11</v>
      </c>
      <c r="D308" s="7">
        <f t="shared" si="110"/>
        <v>0</v>
      </c>
      <c r="E308" s="7"/>
      <c r="F308" s="7"/>
      <c r="G308" s="7"/>
      <c r="H308" s="7"/>
      <c r="I308" s="7"/>
      <c r="J308" s="7"/>
      <c r="K308" s="12"/>
      <c r="L308" s="12"/>
      <c r="M308" s="12"/>
      <c r="N308" s="12"/>
      <c r="O308" s="12"/>
      <c r="P308" s="12"/>
      <c r="Q308" s="12"/>
      <c r="R308" s="12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8"/>
      <c r="AL308" s="18"/>
      <c r="AM308" s="18"/>
      <c r="AN308" s="18"/>
      <c r="AO308" s="18"/>
      <c r="AP308" s="18"/>
      <c r="AQ308" s="18"/>
      <c r="AR308" s="18"/>
      <c r="AS308" s="18"/>
      <c r="AT308" s="18"/>
      <c r="AU308" s="18"/>
      <c r="AV308" s="18"/>
      <c r="AW308" s="18"/>
      <c r="AX308" s="18"/>
      <c r="AY308" s="18"/>
      <c r="AZ308" s="18"/>
      <c r="BA308" s="18"/>
      <c r="BB308" s="18"/>
      <c r="BC308" s="18"/>
      <c r="BD308" s="18"/>
      <c r="BE308" s="18"/>
      <c r="BF308" s="18"/>
      <c r="BG308" s="18"/>
      <c r="BH308" s="18"/>
      <c r="BI308" s="18"/>
      <c r="BJ308" s="18"/>
      <c r="BK308" s="18"/>
      <c r="BL308" s="18"/>
      <c r="BM308" s="18"/>
      <c r="BN308" s="18"/>
      <c r="BO308" s="18"/>
      <c r="BP308" s="18"/>
      <c r="BQ308" s="18"/>
      <c r="BR308" s="18"/>
      <c r="BS308" s="18"/>
      <c r="BT308" s="34"/>
      <c r="BU308" s="34"/>
      <c r="BV308" s="34"/>
      <c r="BW308" s="34"/>
      <c r="BX308" s="34"/>
    </row>
    <row r="309" spans="1:76" s="6" customFormat="1" x14ac:dyDescent="0.25">
      <c r="A309" s="61" t="s">
        <v>120</v>
      </c>
      <c r="B309" s="64" t="s">
        <v>142</v>
      </c>
      <c r="C309" s="56" t="s">
        <v>7</v>
      </c>
      <c r="D309" s="7">
        <f t="shared" si="110"/>
        <v>450000</v>
      </c>
      <c r="E309" s="7">
        <f t="shared" ref="E309:J309" si="120">E310+E311+E312+E313</f>
        <v>0</v>
      </c>
      <c r="F309" s="7">
        <f t="shared" si="120"/>
        <v>0</v>
      </c>
      <c r="G309" s="7">
        <f t="shared" si="120"/>
        <v>0</v>
      </c>
      <c r="H309" s="7">
        <f t="shared" si="120"/>
        <v>364773.8</v>
      </c>
      <c r="I309" s="7">
        <f t="shared" si="120"/>
        <v>85226.2</v>
      </c>
      <c r="J309" s="7">
        <f t="shared" si="120"/>
        <v>0</v>
      </c>
      <c r="K309" s="12"/>
      <c r="L309" s="12"/>
      <c r="M309" s="12"/>
      <c r="N309" s="12"/>
      <c r="O309" s="12"/>
      <c r="P309" s="12"/>
      <c r="Q309" s="12"/>
      <c r="R309" s="12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  <c r="AL309" s="18"/>
      <c r="AM309" s="18"/>
      <c r="AN309" s="18"/>
      <c r="AO309" s="18"/>
      <c r="AP309" s="18"/>
      <c r="AQ309" s="18"/>
      <c r="AR309" s="18"/>
      <c r="AS309" s="18"/>
      <c r="AT309" s="18"/>
      <c r="AU309" s="18"/>
      <c r="AV309" s="18"/>
      <c r="AW309" s="18"/>
      <c r="AX309" s="18"/>
      <c r="AY309" s="18"/>
      <c r="AZ309" s="18"/>
      <c r="BA309" s="18"/>
      <c r="BB309" s="18"/>
      <c r="BC309" s="18"/>
      <c r="BD309" s="18"/>
      <c r="BE309" s="18"/>
      <c r="BF309" s="18"/>
      <c r="BG309" s="18"/>
      <c r="BH309" s="18"/>
      <c r="BI309" s="18"/>
      <c r="BJ309" s="18"/>
      <c r="BK309" s="18"/>
      <c r="BL309" s="18"/>
      <c r="BM309" s="18"/>
      <c r="BN309" s="18"/>
      <c r="BO309" s="18"/>
      <c r="BP309" s="18"/>
      <c r="BQ309" s="18"/>
      <c r="BR309" s="18"/>
      <c r="BS309" s="18"/>
      <c r="BT309" s="34"/>
      <c r="BU309" s="34"/>
      <c r="BV309" s="34"/>
      <c r="BW309" s="34"/>
      <c r="BX309" s="34"/>
    </row>
    <row r="310" spans="1:76" s="6" customFormat="1" x14ac:dyDescent="0.25">
      <c r="A310" s="62"/>
      <c r="B310" s="65"/>
      <c r="C310" s="56" t="s">
        <v>15</v>
      </c>
      <c r="D310" s="7">
        <f t="shared" si="110"/>
        <v>0</v>
      </c>
      <c r="E310" s="7"/>
      <c r="F310" s="7"/>
      <c r="G310" s="7"/>
      <c r="H310" s="7"/>
      <c r="I310" s="7"/>
      <c r="J310" s="7"/>
      <c r="K310" s="12"/>
      <c r="L310" s="12"/>
      <c r="M310" s="12"/>
      <c r="N310" s="12"/>
      <c r="O310" s="12"/>
      <c r="P310" s="12"/>
      <c r="Q310" s="12"/>
      <c r="R310" s="12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8"/>
      <c r="AL310" s="18"/>
      <c r="AM310" s="18"/>
      <c r="AN310" s="18"/>
      <c r="AO310" s="18"/>
      <c r="AP310" s="18"/>
      <c r="AQ310" s="18"/>
      <c r="AR310" s="18"/>
      <c r="AS310" s="18"/>
      <c r="AT310" s="18"/>
      <c r="AU310" s="18"/>
      <c r="AV310" s="18"/>
      <c r="AW310" s="18"/>
      <c r="AX310" s="18"/>
      <c r="AY310" s="18"/>
      <c r="AZ310" s="18"/>
      <c r="BA310" s="18"/>
      <c r="BB310" s="18"/>
      <c r="BC310" s="18"/>
      <c r="BD310" s="18"/>
      <c r="BE310" s="18"/>
      <c r="BF310" s="18"/>
      <c r="BG310" s="18"/>
      <c r="BH310" s="18"/>
      <c r="BI310" s="18"/>
      <c r="BJ310" s="18"/>
      <c r="BK310" s="18"/>
      <c r="BL310" s="18"/>
      <c r="BM310" s="18"/>
      <c r="BN310" s="18"/>
      <c r="BO310" s="18"/>
      <c r="BP310" s="18"/>
      <c r="BQ310" s="18"/>
      <c r="BR310" s="18"/>
      <c r="BS310" s="18"/>
      <c r="BT310" s="34"/>
      <c r="BU310" s="34"/>
      <c r="BV310" s="34"/>
      <c r="BW310" s="34"/>
      <c r="BX310" s="34"/>
    </row>
    <row r="311" spans="1:76" s="6" customFormat="1" x14ac:dyDescent="0.25">
      <c r="A311" s="62"/>
      <c r="B311" s="65"/>
      <c r="C311" s="56" t="s">
        <v>9</v>
      </c>
      <c r="D311" s="7">
        <f t="shared" si="110"/>
        <v>351313.9</v>
      </c>
      <c r="E311" s="7"/>
      <c r="F311" s="7"/>
      <c r="G311" s="7"/>
      <c r="H311" s="7">
        <v>288586.90000000002</v>
      </c>
      <c r="I311" s="7">
        <v>62727</v>
      </c>
      <c r="J311" s="7"/>
      <c r="K311" s="12"/>
      <c r="L311" s="12"/>
      <c r="M311" s="12"/>
      <c r="N311" s="12"/>
      <c r="O311" s="12"/>
      <c r="P311" s="12"/>
      <c r="Q311" s="12"/>
      <c r="R311" s="12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8"/>
      <c r="AL311" s="18"/>
      <c r="AM311" s="18"/>
      <c r="AN311" s="18"/>
      <c r="AO311" s="18"/>
      <c r="AP311" s="18"/>
      <c r="AQ311" s="18"/>
      <c r="AR311" s="18"/>
      <c r="AS311" s="18"/>
      <c r="AT311" s="18"/>
      <c r="AU311" s="18"/>
      <c r="AV311" s="18"/>
      <c r="AW311" s="18"/>
      <c r="AX311" s="18"/>
      <c r="AY311" s="18"/>
      <c r="AZ311" s="18"/>
      <c r="BA311" s="18"/>
      <c r="BB311" s="18"/>
      <c r="BC311" s="18"/>
      <c r="BD311" s="18"/>
      <c r="BE311" s="18"/>
      <c r="BF311" s="18"/>
      <c r="BG311" s="18"/>
      <c r="BH311" s="18"/>
      <c r="BI311" s="18"/>
      <c r="BJ311" s="18"/>
      <c r="BK311" s="18"/>
      <c r="BL311" s="18"/>
      <c r="BM311" s="18"/>
      <c r="BN311" s="18"/>
      <c r="BO311" s="18"/>
      <c r="BP311" s="18"/>
      <c r="BQ311" s="18"/>
      <c r="BR311" s="18"/>
      <c r="BS311" s="18"/>
      <c r="BT311" s="34"/>
      <c r="BU311" s="34"/>
      <c r="BV311" s="34"/>
      <c r="BW311" s="34"/>
      <c r="BX311" s="34"/>
    </row>
    <row r="312" spans="1:76" s="6" customFormat="1" ht="30" x14ac:dyDescent="0.25">
      <c r="A312" s="62"/>
      <c r="B312" s="65"/>
      <c r="C312" s="56" t="s">
        <v>10</v>
      </c>
      <c r="D312" s="7">
        <f t="shared" si="110"/>
        <v>98686.1</v>
      </c>
      <c r="E312" s="7"/>
      <c r="F312" s="7"/>
      <c r="G312" s="7"/>
      <c r="H312" s="7">
        <v>76186.899999999994</v>
      </c>
      <c r="I312" s="7">
        <v>22499.200000000001</v>
      </c>
      <c r="J312" s="7"/>
      <c r="K312" s="12"/>
      <c r="L312" s="12"/>
      <c r="M312" s="12"/>
      <c r="N312" s="12"/>
      <c r="O312" s="12"/>
      <c r="P312" s="12"/>
      <c r="Q312" s="12"/>
      <c r="R312" s="12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8"/>
      <c r="AM312" s="18"/>
      <c r="AN312" s="18"/>
      <c r="AO312" s="18"/>
      <c r="AP312" s="18"/>
      <c r="AQ312" s="18"/>
      <c r="AR312" s="18"/>
      <c r="AS312" s="18"/>
      <c r="AT312" s="18"/>
      <c r="AU312" s="18"/>
      <c r="AV312" s="18"/>
      <c r="AW312" s="18"/>
      <c r="AX312" s="18"/>
      <c r="AY312" s="18"/>
      <c r="AZ312" s="18"/>
      <c r="BA312" s="18"/>
      <c r="BB312" s="18"/>
      <c r="BC312" s="18"/>
      <c r="BD312" s="18"/>
      <c r="BE312" s="18"/>
      <c r="BF312" s="18"/>
      <c r="BG312" s="18"/>
      <c r="BH312" s="18"/>
      <c r="BI312" s="18"/>
      <c r="BJ312" s="18"/>
      <c r="BK312" s="18"/>
      <c r="BL312" s="18"/>
      <c r="BM312" s="18"/>
      <c r="BN312" s="18"/>
      <c r="BO312" s="18"/>
      <c r="BP312" s="18"/>
      <c r="BQ312" s="18"/>
      <c r="BR312" s="18"/>
      <c r="BS312" s="18"/>
      <c r="BT312" s="34"/>
      <c r="BU312" s="34"/>
      <c r="BV312" s="34"/>
      <c r="BW312" s="34"/>
      <c r="BX312" s="34"/>
    </row>
    <row r="313" spans="1:76" s="6" customFormat="1" ht="30" x14ac:dyDescent="0.25">
      <c r="A313" s="63"/>
      <c r="B313" s="66"/>
      <c r="C313" s="56" t="s">
        <v>11</v>
      </c>
      <c r="D313" s="7">
        <f t="shared" si="110"/>
        <v>0</v>
      </c>
      <c r="E313" s="7"/>
      <c r="F313" s="7"/>
      <c r="G313" s="7"/>
      <c r="H313" s="7"/>
      <c r="I313" s="7"/>
      <c r="J313" s="7"/>
      <c r="K313" s="12"/>
      <c r="L313" s="12"/>
      <c r="M313" s="12"/>
      <c r="N313" s="12"/>
      <c r="O313" s="12"/>
      <c r="P313" s="12"/>
      <c r="Q313" s="12"/>
      <c r="R313" s="12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8"/>
      <c r="AL313" s="18"/>
      <c r="AM313" s="18"/>
      <c r="AN313" s="18"/>
      <c r="AO313" s="18"/>
      <c r="AP313" s="18"/>
      <c r="AQ313" s="18"/>
      <c r="AR313" s="18"/>
      <c r="AS313" s="18"/>
      <c r="AT313" s="18"/>
      <c r="AU313" s="18"/>
      <c r="AV313" s="18"/>
      <c r="AW313" s="18"/>
      <c r="AX313" s="18"/>
      <c r="AY313" s="18"/>
      <c r="AZ313" s="18"/>
      <c r="BA313" s="18"/>
      <c r="BB313" s="18"/>
      <c r="BC313" s="18"/>
      <c r="BD313" s="18"/>
      <c r="BE313" s="18"/>
      <c r="BF313" s="18"/>
      <c r="BG313" s="18"/>
      <c r="BH313" s="18"/>
      <c r="BI313" s="18"/>
      <c r="BJ313" s="18"/>
      <c r="BK313" s="18"/>
      <c r="BL313" s="18"/>
      <c r="BM313" s="18"/>
      <c r="BN313" s="18"/>
      <c r="BO313" s="18"/>
      <c r="BP313" s="18"/>
      <c r="BQ313" s="18"/>
      <c r="BR313" s="18"/>
      <c r="BS313" s="18"/>
      <c r="BT313" s="34"/>
      <c r="BU313" s="34"/>
      <c r="BV313" s="34"/>
      <c r="BW313" s="34"/>
      <c r="BX313" s="34"/>
    </row>
    <row r="314" spans="1:76" s="6" customFormat="1" ht="21" customHeight="1" x14ac:dyDescent="0.25">
      <c r="A314" s="61" t="s">
        <v>146</v>
      </c>
      <c r="B314" s="64" t="s">
        <v>143</v>
      </c>
      <c r="C314" s="56" t="s">
        <v>7</v>
      </c>
      <c r="D314" s="7">
        <f t="shared" si="110"/>
        <v>450000</v>
      </c>
      <c r="E314" s="7">
        <f t="shared" ref="E314:J314" si="121">E315+E316+E317+E318</f>
        <v>0</v>
      </c>
      <c r="F314" s="7">
        <f t="shared" si="121"/>
        <v>0</v>
      </c>
      <c r="G314" s="7">
        <f t="shared" si="121"/>
        <v>0</v>
      </c>
      <c r="H314" s="7">
        <f t="shared" si="121"/>
        <v>270000</v>
      </c>
      <c r="I314" s="7">
        <f t="shared" si="121"/>
        <v>180000</v>
      </c>
      <c r="J314" s="7">
        <f t="shared" si="121"/>
        <v>0</v>
      </c>
      <c r="K314" s="12"/>
      <c r="L314" s="12"/>
      <c r="M314" s="12"/>
      <c r="N314" s="12"/>
      <c r="O314" s="12"/>
      <c r="P314" s="12"/>
      <c r="Q314" s="12"/>
      <c r="R314" s="12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  <c r="AL314" s="18"/>
      <c r="AM314" s="18"/>
      <c r="AN314" s="18"/>
      <c r="AO314" s="18"/>
      <c r="AP314" s="18"/>
      <c r="AQ314" s="18"/>
      <c r="AR314" s="18"/>
      <c r="AS314" s="18"/>
      <c r="AT314" s="18"/>
      <c r="AU314" s="18"/>
      <c r="AV314" s="18"/>
      <c r="AW314" s="18"/>
      <c r="AX314" s="18"/>
      <c r="AY314" s="18"/>
      <c r="AZ314" s="18"/>
      <c r="BA314" s="18"/>
      <c r="BB314" s="18"/>
      <c r="BC314" s="18"/>
      <c r="BD314" s="18"/>
      <c r="BE314" s="18"/>
      <c r="BF314" s="18"/>
      <c r="BG314" s="18"/>
      <c r="BH314" s="18"/>
      <c r="BI314" s="18"/>
      <c r="BJ314" s="18"/>
      <c r="BK314" s="18"/>
      <c r="BL314" s="18"/>
      <c r="BM314" s="18"/>
      <c r="BN314" s="18"/>
      <c r="BO314" s="18"/>
      <c r="BP314" s="18"/>
      <c r="BQ314" s="18"/>
      <c r="BR314" s="18"/>
      <c r="BS314" s="18"/>
      <c r="BT314" s="34"/>
      <c r="BU314" s="34"/>
      <c r="BV314" s="34"/>
      <c r="BW314" s="34"/>
      <c r="BX314" s="34"/>
    </row>
    <row r="315" spans="1:76" s="6" customFormat="1" ht="23.25" customHeight="1" x14ac:dyDescent="0.25">
      <c r="A315" s="62"/>
      <c r="B315" s="65"/>
      <c r="C315" s="56" t="s">
        <v>15</v>
      </c>
      <c r="D315" s="7">
        <f t="shared" si="110"/>
        <v>0</v>
      </c>
      <c r="E315" s="7"/>
      <c r="F315" s="7"/>
      <c r="G315" s="7"/>
      <c r="H315" s="7"/>
      <c r="I315" s="7"/>
      <c r="J315" s="7"/>
      <c r="K315" s="12"/>
      <c r="L315" s="12"/>
      <c r="M315" s="12"/>
      <c r="N315" s="12"/>
      <c r="O315" s="12"/>
      <c r="P315" s="12"/>
      <c r="Q315" s="12"/>
      <c r="R315" s="12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8"/>
      <c r="AL315" s="18"/>
      <c r="AM315" s="18"/>
      <c r="AN315" s="18"/>
      <c r="AO315" s="18"/>
      <c r="AP315" s="18"/>
      <c r="AQ315" s="18"/>
      <c r="AR315" s="18"/>
      <c r="AS315" s="18"/>
      <c r="AT315" s="18"/>
      <c r="AU315" s="18"/>
      <c r="AV315" s="18"/>
      <c r="AW315" s="18"/>
      <c r="AX315" s="18"/>
      <c r="AY315" s="18"/>
      <c r="AZ315" s="18"/>
      <c r="BA315" s="18"/>
      <c r="BB315" s="18"/>
      <c r="BC315" s="18"/>
      <c r="BD315" s="18"/>
      <c r="BE315" s="18"/>
      <c r="BF315" s="18"/>
      <c r="BG315" s="18"/>
      <c r="BH315" s="18"/>
      <c r="BI315" s="18"/>
      <c r="BJ315" s="18"/>
      <c r="BK315" s="18"/>
      <c r="BL315" s="18"/>
      <c r="BM315" s="18"/>
      <c r="BN315" s="18"/>
      <c r="BO315" s="18"/>
      <c r="BP315" s="18"/>
      <c r="BQ315" s="18"/>
      <c r="BR315" s="18"/>
      <c r="BS315" s="18"/>
      <c r="BT315" s="34"/>
      <c r="BU315" s="34"/>
      <c r="BV315" s="34"/>
      <c r="BW315" s="34"/>
      <c r="BX315" s="34"/>
    </row>
    <row r="316" spans="1:76" s="6" customFormat="1" ht="21.75" customHeight="1" x14ac:dyDescent="0.25">
      <c r="A316" s="62"/>
      <c r="B316" s="65"/>
      <c r="C316" s="56" t="s">
        <v>9</v>
      </c>
      <c r="D316" s="7">
        <f t="shared" si="110"/>
        <v>331200</v>
      </c>
      <c r="E316" s="7"/>
      <c r="F316" s="7"/>
      <c r="G316" s="7"/>
      <c r="H316" s="7">
        <v>198720</v>
      </c>
      <c r="I316" s="7">
        <v>132480</v>
      </c>
      <c r="J316" s="7"/>
      <c r="K316" s="12"/>
      <c r="L316" s="12"/>
      <c r="M316" s="12"/>
      <c r="N316" s="12"/>
      <c r="O316" s="12"/>
      <c r="P316" s="12"/>
      <c r="Q316" s="12"/>
      <c r="R316" s="12"/>
      <c r="S316" s="18"/>
      <c r="T316" s="18"/>
      <c r="U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8"/>
      <c r="AL316" s="18"/>
      <c r="AM316" s="18"/>
      <c r="AN316" s="18"/>
      <c r="AO316" s="18"/>
      <c r="AP316" s="18"/>
      <c r="AQ316" s="18"/>
      <c r="AR316" s="18"/>
      <c r="AS316" s="18"/>
      <c r="AT316" s="18"/>
      <c r="AU316" s="18"/>
      <c r="AV316" s="18"/>
      <c r="AW316" s="18"/>
      <c r="AX316" s="18"/>
      <c r="AY316" s="18"/>
      <c r="AZ316" s="18"/>
      <c r="BA316" s="18"/>
      <c r="BB316" s="18"/>
      <c r="BC316" s="18"/>
      <c r="BD316" s="18"/>
      <c r="BE316" s="18"/>
      <c r="BF316" s="18"/>
      <c r="BG316" s="18"/>
      <c r="BH316" s="18"/>
      <c r="BI316" s="18"/>
      <c r="BJ316" s="18"/>
      <c r="BK316" s="18"/>
      <c r="BL316" s="18"/>
      <c r="BM316" s="18"/>
      <c r="BN316" s="18"/>
      <c r="BO316" s="18"/>
      <c r="BP316" s="18"/>
      <c r="BQ316" s="18"/>
      <c r="BR316" s="18"/>
      <c r="BS316" s="18"/>
      <c r="BT316" s="34"/>
      <c r="BU316" s="34"/>
      <c r="BV316" s="34"/>
      <c r="BW316" s="34"/>
      <c r="BX316" s="34"/>
    </row>
    <row r="317" spans="1:76" s="6" customFormat="1" ht="30" x14ac:dyDescent="0.25">
      <c r="A317" s="62"/>
      <c r="B317" s="65"/>
      <c r="C317" s="56" t="s">
        <v>10</v>
      </c>
      <c r="D317" s="7">
        <f t="shared" si="110"/>
        <v>118800</v>
      </c>
      <c r="E317" s="7"/>
      <c r="F317" s="7"/>
      <c r="G317" s="7"/>
      <c r="H317" s="7">
        <v>71280</v>
      </c>
      <c r="I317" s="7">
        <v>47520</v>
      </c>
      <c r="J317" s="7"/>
      <c r="K317" s="12"/>
      <c r="L317" s="12"/>
      <c r="M317" s="12"/>
      <c r="N317" s="12"/>
      <c r="O317" s="12"/>
      <c r="P317" s="12"/>
      <c r="Q317" s="12"/>
      <c r="R317" s="12"/>
      <c r="S317" s="18"/>
      <c r="T317" s="18"/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8"/>
      <c r="AL317" s="18"/>
      <c r="AM317" s="18"/>
      <c r="AN317" s="18"/>
      <c r="AO317" s="18"/>
      <c r="AP317" s="18"/>
      <c r="AQ317" s="18"/>
      <c r="AR317" s="18"/>
      <c r="AS317" s="18"/>
      <c r="AT317" s="18"/>
      <c r="AU317" s="18"/>
      <c r="AV317" s="18"/>
      <c r="AW317" s="18"/>
      <c r="AX317" s="18"/>
      <c r="AY317" s="18"/>
      <c r="AZ317" s="18"/>
      <c r="BA317" s="18"/>
      <c r="BB317" s="18"/>
      <c r="BC317" s="18"/>
      <c r="BD317" s="18"/>
      <c r="BE317" s="18"/>
      <c r="BF317" s="18"/>
      <c r="BG317" s="18"/>
      <c r="BH317" s="18"/>
      <c r="BI317" s="18"/>
      <c r="BJ317" s="18"/>
      <c r="BK317" s="18"/>
      <c r="BL317" s="18"/>
      <c r="BM317" s="18"/>
      <c r="BN317" s="18"/>
      <c r="BO317" s="18"/>
      <c r="BP317" s="18"/>
      <c r="BQ317" s="18"/>
      <c r="BR317" s="18"/>
      <c r="BS317" s="18"/>
      <c r="BT317" s="34"/>
      <c r="BU317" s="34"/>
      <c r="BV317" s="34"/>
      <c r="BW317" s="34"/>
      <c r="BX317" s="34"/>
    </row>
    <row r="318" spans="1:76" s="6" customFormat="1" ht="30" x14ac:dyDescent="0.25">
      <c r="A318" s="63"/>
      <c r="B318" s="66"/>
      <c r="C318" s="56" t="s">
        <v>11</v>
      </c>
      <c r="D318" s="7">
        <f t="shared" si="110"/>
        <v>0</v>
      </c>
      <c r="E318" s="7"/>
      <c r="F318" s="7"/>
      <c r="G318" s="7"/>
      <c r="H318" s="7"/>
      <c r="I318" s="7"/>
      <c r="J318" s="7"/>
      <c r="K318" s="12"/>
      <c r="L318" s="12"/>
      <c r="M318" s="12"/>
      <c r="N318" s="12"/>
      <c r="O318" s="12"/>
      <c r="P318" s="12"/>
      <c r="Q318" s="12"/>
      <c r="R318" s="12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  <c r="AL318" s="18"/>
      <c r="AM318" s="18"/>
      <c r="AN318" s="18"/>
      <c r="AO318" s="18"/>
      <c r="AP318" s="18"/>
      <c r="AQ318" s="18"/>
      <c r="AR318" s="18"/>
      <c r="AS318" s="18"/>
      <c r="AT318" s="18"/>
      <c r="AU318" s="18"/>
      <c r="AV318" s="18"/>
      <c r="AW318" s="18"/>
      <c r="AX318" s="18"/>
      <c r="AY318" s="18"/>
      <c r="AZ318" s="18"/>
      <c r="BA318" s="18"/>
      <c r="BB318" s="18"/>
      <c r="BC318" s="18"/>
      <c r="BD318" s="18"/>
      <c r="BE318" s="18"/>
      <c r="BF318" s="18"/>
      <c r="BG318" s="18"/>
      <c r="BH318" s="18"/>
      <c r="BI318" s="18"/>
      <c r="BJ318" s="18"/>
      <c r="BK318" s="18"/>
      <c r="BL318" s="18"/>
      <c r="BM318" s="18"/>
      <c r="BN318" s="18"/>
      <c r="BO318" s="18"/>
      <c r="BP318" s="18"/>
      <c r="BQ318" s="18"/>
      <c r="BR318" s="18"/>
      <c r="BS318" s="18"/>
      <c r="BT318" s="34"/>
      <c r="BU318" s="34"/>
      <c r="BV318" s="34"/>
      <c r="BW318" s="34"/>
      <c r="BX318" s="34"/>
    </row>
    <row r="319" spans="1:76" s="6" customFormat="1" x14ac:dyDescent="0.25">
      <c r="A319" s="61" t="s">
        <v>147</v>
      </c>
      <c r="B319" s="64" t="s">
        <v>185</v>
      </c>
      <c r="C319" s="56" t="s">
        <v>7</v>
      </c>
      <c r="D319" s="7">
        <f t="shared" si="110"/>
        <v>750058.1</v>
      </c>
      <c r="E319" s="7">
        <f>E320+E321+E322+E323</f>
        <v>750058.1</v>
      </c>
      <c r="F319" s="7">
        <f>F320+F321+F322+F323</f>
        <v>0</v>
      </c>
      <c r="G319" s="7"/>
      <c r="H319" s="7"/>
      <c r="I319" s="7"/>
      <c r="J319" s="7"/>
      <c r="K319" s="12"/>
      <c r="L319" s="12"/>
      <c r="M319" s="12"/>
      <c r="N319" s="12"/>
      <c r="O319" s="12"/>
      <c r="P319" s="12"/>
      <c r="Q319" s="12"/>
      <c r="R319" s="12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8"/>
      <c r="AM319" s="18"/>
      <c r="AN319" s="18"/>
      <c r="AO319" s="18"/>
      <c r="AP319" s="18"/>
      <c r="AQ319" s="18"/>
      <c r="AR319" s="18"/>
      <c r="AS319" s="18"/>
      <c r="AT319" s="18"/>
      <c r="AU319" s="18"/>
      <c r="AV319" s="18"/>
      <c r="AW319" s="18"/>
      <c r="AX319" s="18"/>
      <c r="AY319" s="18"/>
      <c r="AZ319" s="18"/>
      <c r="BA319" s="18"/>
      <c r="BB319" s="18"/>
      <c r="BC319" s="18"/>
      <c r="BD319" s="18"/>
      <c r="BE319" s="18"/>
      <c r="BF319" s="18"/>
      <c r="BG319" s="18"/>
      <c r="BH319" s="18"/>
      <c r="BI319" s="18"/>
      <c r="BJ319" s="18"/>
      <c r="BK319" s="18"/>
      <c r="BL319" s="18"/>
      <c r="BM319" s="18"/>
      <c r="BN319" s="18"/>
      <c r="BO319" s="18"/>
      <c r="BP319" s="18"/>
      <c r="BQ319" s="18"/>
      <c r="BR319" s="18"/>
      <c r="BS319" s="18"/>
      <c r="BT319" s="34"/>
      <c r="BU319" s="34"/>
      <c r="BV319" s="34"/>
      <c r="BW319" s="34"/>
      <c r="BX319" s="34"/>
    </row>
    <row r="320" spans="1:76" s="6" customFormat="1" x14ac:dyDescent="0.25">
      <c r="A320" s="62"/>
      <c r="B320" s="65"/>
      <c r="C320" s="56" t="s">
        <v>15</v>
      </c>
      <c r="D320" s="7">
        <f t="shared" si="110"/>
        <v>0</v>
      </c>
      <c r="E320" s="7"/>
      <c r="F320" s="7"/>
      <c r="G320" s="7"/>
      <c r="H320" s="7"/>
      <c r="I320" s="7"/>
      <c r="J320" s="7"/>
      <c r="K320" s="12"/>
      <c r="L320" s="12"/>
      <c r="M320" s="12"/>
      <c r="N320" s="12"/>
      <c r="O320" s="12"/>
      <c r="P320" s="12"/>
      <c r="Q320" s="12"/>
      <c r="R320" s="12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8"/>
      <c r="AM320" s="18"/>
      <c r="AN320" s="18"/>
      <c r="AO320" s="18"/>
      <c r="AP320" s="18"/>
      <c r="AQ320" s="18"/>
      <c r="AR320" s="18"/>
      <c r="AS320" s="18"/>
      <c r="AT320" s="18"/>
      <c r="AU320" s="18"/>
      <c r="AV320" s="18"/>
      <c r="AW320" s="18"/>
      <c r="AX320" s="18"/>
      <c r="AY320" s="18"/>
      <c r="AZ320" s="18"/>
      <c r="BA320" s="18"/>
      <c r="BB320" s="18"/>
      <c r="BC320" s="18"/>
      <c r="BD320" s="18"/>
      <c r="BE320" s="18"/>
      <c r="BF320" s="18"/>
      <c r="BG320" s="18"/>
      <c r="BH320" s="18"/>
      <c r="BI320" s="18"/>
      <c r="BJ320" s="18"/>
      <c r="BK320" s="18"/>
      <c r="BL320" s="18"/>
      <c r="BM320" s="18"/>
      <c r="BN320" s="18"/>
      <c r="BO320" s="18"/>
      <c r="BP320" s="18"/>
      <c r="BQ320" s="18"/>
      <c r="BR320" s="18"/>
      <c r="BS320" s="18"/>
      <c r="BT320" s="34"/>
      <c r="BU320" s="34"/>
      <c r="BV320" s="34"/>
      <c r="BW320" s="34"/>
      <c r="BX320" s="34"/>
    </row>
    <row r="321" spans="1:76" s="6" customFormat="1" x14ac:dyDescent="0.25">
      <c r="A321" s="62"/>
      <c r="B321" s="65"/>
      <c r="C321" s="56" t="s">
        <v>9</v>
      </c>
      <c r="D321" s="7">
        <f t="shared" si="110"/>
        <v>549042.5</v>
      </c>
      <c r="E321" s="7">
        <v>549042.5</v>
      </c>
      <c r="F321" s="7"/>
      <c r="G321" s="7"/>
      <c r="H321" s="7"/>
      <c r="I321" s="7"/>
      <c r="J321" s="7"/>
      <c r="K321" s="12"/>
      <c r="L321" s="12"/>
      <c r="M321" s="12"/>
      <c r="N321" s="12"/>
      <c r="O321" s="12"/>
      <c r="P321" s="12"/>
      <c r="Q321" s="12"/>
      <c r="R321" s="12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8"/>
      <c r="AM321" s="18"/>
      <c r="AN321" s="18"/>
      <c r="AO321" s="18"/>
      <c r="AP321" s="18"/>
      <c r="AQ321" s="18"/>
      <c r="AR321" s="18"/>
      <c r="AS321" s="18"/>
      <c r="AT321" s="18"/>
      <c r="AU321" s="18"/>
      <c r="AV321" s="18"/>
      <c r="AW321" s="18"/>
      <c r="AX321" s="18"/>
      <c r="AY321" s="18"/>
      <c r="AZ321" s="18"/>
      <c r="BA321" s="18"/>
      <c r="BB321" s="18"/>
      <c r="BC321" s="18"/>
      <c r="BD321" s="18"/>
      <c r="BE321" s="18"/>
      <c r="BF321" s="18"/>
      <c r="BG321" s="18"/>
      <c r="BH321" s="18"/>
      <c r="BI321" s="18"/>
      <c r="BJ321" s="18"/>
      <c r="BK321" s="18"/>
      <c r="BL321" s="18"/>
      <c r="BM321" s="18"/>
      <c r="BN321" s="18"/>
      <c r="BO321" s="18"/>
      <c r="BP321" s="18"/>
      <c r="BQ321" s="18"/>
      <c r="BR321" s="18"/>
      <c r="BS321" s="18"/>
      <c r="BT321" s="34"/>
      <c r="BU321" s="34"/>
      <c r="BV321" s="34"/>
      <c r="BW321" s="34"/>
      <c r="BX321" s="34"/>
    </row>
    <row r="322" spans="1:76" s="6" customFormat="1" ht="30" x14ac:dyDescent="0.25">
      <c r="A322" s="62"/>
      <c r="B322" s="65"/>
      <c r="C322" s="56" t="s">
        <v>10</v>
      </c>
      <c r="D322" s="7">
        <f t="shared" si="110"/>
        <v>201015.6</v>
      </c>
      <c r="E322" s="7">
        <v>201015.6</v>
      </c>
      <c r="F322" s="7"/>
      <c r="G322" s="7"/>
      <c r="H322" s="7"/>
      <c r="I322" s="7"/>
      <c r="J322" s="7"/>
      <c r="K322" s="12"/>
      <c r="L322" s="12"/>
      <c r="M322" s="12"/>
      <c r="N322" s="12"/>
      <c r="O322" s="12"/>
      <c r="P322" s="12"/>
      <c r="Q322" s="12"/>
      <c r="R322" s="12"/>
      <c r="S322" s="18"/>
      <c r="T322" s="18"/>
      <c r="U322" s="18"/>
      <c r="V322" s="22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8"/>
      <c r="AM322" s="18"/>
      <c r="AN322" s="18"/>
      <c r="AO322" s="18"/>
      <c r="AP322" s="18"/>
      <c r="AQ322" s="18"/>
      <c r="AR322" s="18"/>
      <c r="AS322" s="18"/>
      <c r="AT322" s="18"/>
      <c r="AU322" s="18"/>
      <c r="AV322" s="18"/>
      <c r="AW322" s="18"/>
      <c r="AX322" s="18"/>
      <c r="AY322" s="18"/>
      <c r="AZ322" s="18"/>
      <c r="BA322" s="18"/>
      <c r="BB322" s="18"/>
      <c r="BC322" s="18"/>
      <c r="BD322" s="18"/>
      <c r="BE322" s="18"/>
      <c r="BF322" s="18"/>
      <c r="BG322" s="18"/>
      <c r="BH322" s="18"/>
      <c r="BI322" s="18"/>
      <c r="BJ322" s="18"/>
      <c r="BK322" s="18"/>
      <c r="BL322" s="18"/>
      <c r="BM322" s="18"/>
      <c r="BN322" s="18"/>
      <c r="BO322" s="18"/>
      <c r="BP322" s="18"/>
      <c r="BQ322" s="18"/>
      <c r="BR322" s="18"/>
      <c r="BS322" s="18"/>
      <c r="BT322" s="34"/>
      <c r="BU322" s="34"/>
      <c r="BV322" s="34"/>
      <c r="BW322" s="34"/>
      <c r="BX322" s="34"/>
    </row>
    <row r="323" spans="1:76" s="6" customFormat="1" ht="30" x14ac:dyDescent="0.25">
      <c r="A323" s="63"/>
      <c r="B323" s="66"/>
      <c r="C323" s="56" t="s">
        <v>11</v>
      </c>
      <c r="D323" s="7">
        <f t="shared" si="110"/>
        <v>0</v>
      </c>
      <c r="E323" s="7"/>
      <c r="F323" s="7"/>
      <c r="G323" s="7"/>
      <c r="H323" s="7"/>
      <c r="I323" s="7"/>
      <c r="J323" s="7"/>
      <c r="K323" s="12"/>
      <c r="L323" s="12"/>
      <c r="M323" s="12"/>
      <c r="N323" s="12"/>
      <c r="O323" s="12"/>
      <c r="P323" s="12"/>
      <c r="Q323" s="12"/>
      <c r="R323" s="12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  <c r="AM323" s="18"/>
      <c r="AN323" s="18"/>
      <c r="AO323" s="18"/>
      <c r="AP323" s="18"/>
      <c r="AQ323" s="18"/>
      <c r="AR323" s="18"/>
      <c r="AS323" s="18"/>
      <c r="AT323" s="18"/>
      <c r="AU323" s="18"/>
      <c r="AV323" s="18"/>
      <c r="AW323" s="18"/>
      <c r="AX323" s="18"/>
      <c r="AY323" s="18"/>
      <c r="AZ323" s="18"/>
      <c r="BA323" s="18"/>
      <c r="BB323" s="18"/>
      <c r="BC323" s="18"/>
      <c r="BD323" s="18"/>
      <c r="BE323" s="18"/>
      <c r="BF323" s="18"/>
      <c r="BG323" s="18"/>
      <c r="BH323" s="18"/>
      <c r="BI323" s="18"/>
      <c r="BJ323" s="18"/>
      <c r="BK323" s="18"/>
      <c r="BL323" s="18"/>
      <c r="BM323" s="18"/>
      <c r="BN323" s="18"/>
      <c r="BO323" s="18"/>
      <c r="BP323" s="18"/>
      <c r="BQ323" s="18"/>
      <c r="BR323" s="18"/>
      <c r="BS323" s="18"/>
      <c r="BT323" s="34"/>
      <c r="BU323" s="34"/>
      <c r="BV323" s="34"/>
      <c r="BW323" s="34"/>
      <c r="BX323" s="34"/>
    </row>
    <row r="324" spans="1:76" s="6" customFormat="1" ht="26.25" customHeight="1" x14ac:dyDescent="0.25">
      <c r="A324" s="61" t="s">
        <v>148</v>
      </c>
      <c r="B324" s="64" t="s">
        <v>98</v>
      </c>
      <c r="C324" s="56" t="s">
        <v>7</v>
      </c>
      <c r="D324" s="7">
        <f t="shared" si="110"/>
        <v>168457</v>
      </c>
      <c r="E324" s="7">
        <f>E325+E326+E327+E328</f>
        <v>0</v>
      </c>
      <c r="F324" s="7">
        <f>F325+F326+F327+F328</f>
        <v>0</v>
      </c>
      <c r="G324" s="7">
        <f t="shared" ref="G324:J324" si="122">G325+G326+G327+G328</f>
        <v>0</v>
      </c>
      <c r="H324" s="7">
        <f t="shared" si="122"/>
        <v>7000</v>
      </c>
      <c r="I324" s="7">
        <f t="shared" si="122"/>
        <v>60000</v>
      </c>
      <c r="J324" s="7">
        <f t="shared" si="122"/>
        <v>101457</v>
      </c>
      <c r="K324" s="12"/>
      <c r="L324" s="12"/>
      <c r="M324" s="12"/>
      <c r="N324" s="12"/>
      <c r="O324" s="12"/>
      <c r="P324" s="12"/>
      <c r="Q324" s="12"/>
      <c r="R324" s="12"/>
      <c r="S324" s="18"/>
      <c r="T324" s="18"/>
      <c r="U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8"/>
      <c r="AM324" s="18"/>
      <c r="AN324" s="18"/>
      <c r="AO324" s="18"/>
      <c r="AP324" s="18"/>
      <c r="AQ324" s="18"/>
      <c r="AR324" s="18"/>
      <c r="AS324" s="18"/>
      <c r="AT324" s="18"/>
      <c r="AU324" s="18"/>
      <c r="AV324" s="18"/>
      <c r="AW324" s="18"/>
      <c r="AX324" s="18"/>
      <c r="AY324" s="18"/>
      <c r="AZ324" s="18"/>
      <c r="BA324" s="18"/>
      <c r="BB324" s="18"/>
      <c r="BC324" s="18"/>
      <c r="BD324" s="18"/>
      <c r="BE324" s="18"/>
      <c r="BF324" s="18"/>
      <c r="BG324" s="18"/>
      <c r="BH324" s="18"/>
      <c r="BI324" s="18"/>
      <c r="BJ324" s="18"/>
      <c r="BK324" s="18"/>
      <c r="BL324" s="18"/>
      <c r="BM324" s="18"/>
      <c r="BN324" s="18"/>
      <c r="BO324" s="18"/>
      <c r="BP324" s="18"/>
      <c r="BQ324" s="18"/>
      <c r="BR324" s="18"/>
      <c r="BS324" s="18"/>
      <c r="BT324" s="34"/>
      <c r="BU324" s="34"/>
      <c r="BV324" s="34"/>
      <c r="BW324" s="34"/>
      <c r="BX324" s="34"/>
    </row>
    <row r="325" spans="1:76" s="6" customFormat="1" ht="23.25" customHeight="1" x14ac:dyDescent="0.25">
      <c r="A325" s="62"/>
      <c r="B325" s="65"/>
      <c r="C325" s="56" t="s">
        <v>15</v>
      </c>
      <c r="D325" s="7">
        <f t="shared" ref="D325:D383" si="123">SUM(E325:J325)</f>
        <v>0</v>
      </c>
      <c r="E325" s="7"/>
      <c r="F325" s="7"/>
      <c r="G325" s="7"/>
      <c r="H325" s="7"/>
      <c r="I325" s="7"/>
      <c r="J325" s="7"/>
      <c r="K325" s="12"/>
      <c r="L325" s="12"/>
      <c r="M325" s="12"/>
      <c r="N325" s="12"/>
      <c r="O325" s="12"/>
      <c r="P325" s="12"/>
      <c r="Q325" s="12"/>
      <c r="R325" s="12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  <c r="AM325" s="18"/>
      <c r="AN325" s="18"/>
      <c r="AO325" s="18"/>
      <c r="AP325" s="18"/>
      <c r="AQ325" s="18"/>
      <c r="AR325" s="18"/>
      <c r="AS325" s="18"/>
      <c r="AT325" s="18"/>
      <c r="AU325" s="18"/>
      <c r="AV325" s="18"/>
      <c r="AW325" s="18"/>
      <c r="AX325" s="18"/>
      <c r="AY325" s="18"/>
      <c r="AZ325" s="18"/>
      <c r="BA325" s="18"/>
      <c r="BB325" s="18"/>
      <c r="BC325" s="18"/>
      <c r="BD325" s="18"/>
      <c r="BE325" s="18"/>
      <c r="BF325" s="18"/>
      <c r="BG325" s="18"/>
      <c r="BH325" s="18"/>
      <c r="BI325" s="18"/>
      <c r="BJ325" s="18"/>
      <c r="BK325" s="18"/>
      <c r="BL325" s="18"/>
      <c r="BM325" s="18"/>
      <c r="BN325" s="18"/>
      <c r="BO325" s="18"/>
      <c r="BP325" s="18"/>
      <c r="BQ325" s="18"/>
      <c r="BR325" s="18"/>
      <c r="BS325" s="18"/>
      <c r="BT325" s="34"/>
      <c r="BU325" s="34"/>
      <c r="BV325" s="34"/>
      <c r="BW325" s="34"/>
      <c r="BX325" s="34"/>
    </row>
    <row r="326" spans="1:76" s="6" customFormat="1" ht="21" customHeight="1" x14ac:dyDescent="0.25">
      <c r="A326" s="62"/>
      <c r="B326" s="65"/>
      <c r="C326" s="56" t="s">
        <v>9</v>
      </c>
      <c r="D326" s="7">
        <f>SUM(E326:J326)</f>
        <v>125668.92</v>
      </c>
      <c r="E326" s="7"/>
      <c r="F326" s="7"/>
      <c r="G326" s="7"/>
      <c r="H326" s="7">
        <v>5222</v>
      </c>
      <c r="I326" s="7">
        <v>44760</v>
      </c>
      <c r="J326" s="7">
        <v>75686.92</v>
      </c>
      <c r="K326" s="12"/>
      <c r="L326" s="12"/>
      <c r="M326" s="12"/>
      <c r="N326" s="12"/>
      <c r="O326" s="12"/>
      <c r="P326" s="12"/>
      <c r="Q326" s="12"/>
      <c r="R326" s="12"/>
      <c r="S326" s="18"/>
      <c r="T326" s="18"/>
      <c r="U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  <c r="AM326" s="18"/>
      <c r="AN326" s="18"/>
      <c r="AO326" s="18"/>
      <c r="AP326" s="18"/>
      <c r="AQ326" s="18"/>
      <c r="AR326" s="18"/>
      <c r="AS326" s="18"/>
      <c r="AT326" s="18"/>
      <c r="AU326" s="18"/>
      <c r="AV326" s="18"/>
      <c r="AW326" s="18"/>
      <c r="AX326" s="18"/>
      <c r="AY326" s="18"/>
      <c r="AZ326" s="18"/>
      <c r="BA326" s="18"/>
      <c r="BB326" s="18"/>
      <c r="BC326" s="18"/>
      <c r="BD326" s="18"/>
      <c r="BE326" s="18"/>
      <c r="BF326" s="18"/>
      <c r="BG326" s="18"/>
      <c r="BH326" s="18"/>
      <c r="BI326" s="18"/>
      <c r="BJ326" s="18"/>
      <c r="BK326" s="18"/>
      <c r="BL326" s="18"/>
      <c r="BM326" s="18"/>
      <c r="BN326" s="18"/>
      <c r="BO326" s="18"/>
      <c r="BP326" s="18"/>
      <c r="BQ326" s="18"/>
      <c r="BR326" s="18"/>
      <c r="BS326" s="18"/>
      <c r="BT326" s="34"/>
      <c r="BU326" s="34"/>
      <c r="BV326" s="34"/>
      <c r="BW326" s="34"/>
      <c r="BX326" s="34"/>
    </row>
    <row r="327" spans="1:76" s="6" customFormat="1" ht="30" x14ac:dyDescent="0.25">
      <c r="A327" s="62"/>
      <c r="B327" s="65"/>
      <c r="C327" s="56" t="s">
        <v>10</v>
      </c>
      <c r="D327" s="7">
        <f>SUM(E327:J327)</f>
        <v>42788.08</v>
      </c>
      <c r="E327" s="7"/>
      <c r="F327" s="7"/>
      <c r="G327" s="7"/>
      <c r="H327" s="7">
        <v>1778</v>
      </c>
      <c r="I327" s="7">
        <v>15240</v>
      </c>
      <c r="J327" s="7">
        <v>25770.080000000002</v>
      </c>
      <c r="K327" s="12"/>
      <c r="L327" s="12"/>
      <c r="M327" s="12"/>
      <c r="N327" s="12"/>
      <c r="O327" s="12"/>
      <c r="P327" s="12"/>
      <c r="Q327" s="12"/>
      <c r="R327" s="12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  <c r="AM327" s="18"/>
      <c r="AN327" s="18"/>
      <c r="AO327" s="18"/>
      <c r="AP327" s="18"/>
      <c r="AQ327" s="18"/>
      <c r="AR327" s="18"/>
      <c r="AS327" s="18"/>
      <c r="AT327" s="18"/>
      <c r="AU327" s="18"/>
      <c r="AV327" s="18"/>
      <c r="AW327" s="18"/>
      <c r="AX327" s="18"/>
      <c r="AY327" s="18"/>
      <c r="AZ327" s="18"/>
      <c r="BA327" s="18"/>
      <c r="BB327" s="18"/>
      <c r="BC327" s="18"/>
      <c r="BD327" s="18"/>
      <c r="BE327" s="18"/>
      <c r="BF327" s="18"/>
      <c r="BG327" s="18"/>
      <c r="BH327" s="18"/>
      <c r="BI327" s="18"/>
      <c r="BJ327" s="18"/>
      <c r="BK327" s="18"/>
      <c r="BL327" s="18"/>
      <c r="BM327" s="18"/>
      <c r="BN327" s="18"/>
      <c r="BO327" s="18"/>
      <c r="BP327" s="18"/>
      <c r="BQ327" s="18"/>
      <c r="BR327" s="18"/>
      <c r="BS327" s="18"/>
      <c r="BT327" s="34"/>
      <c r="BU327" s="34"/>
      <c r="BV327" s="34"/>
      <c r="BW327" s="34"/>
      <c r="BX327" s="34"/>
    </row>
    <row r="328" spans="1:76" s="6" customFormat="1" ht="30" x14ac:dyDescent="0.25">
      <c r="A328" s="63"/>
      <c r="B328" s="66"/>
      <c r="C328" s="56" t="s">
        <v>11</v>
      </c>
      <c r="D328" s="7">
        <f t="shared" si="123"/>
        <v>0</v>
      </c>
      <c r="E328" s="7"/>
      <c r="F328" s="7"/>
      <c r="G328" s="7"/>
      <c r="H328" s="7"/>
      <c r="I328" s="7"/>
      <c r="J328" s="7"/>
      <c r="K328" s="12"/>
      <c r="L328" s="12"/>
      <c r="M328" s="12"/>
      <c r="N328" s="12"/>
      <c r="O328" s="12"/>
      <c r="P328" s="12"/>
      <c r="Q328" s="12"/>
      <c r="R328" s="12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  <c r="AM328" s="18"/>
      <c r="AN328" s="18"/>
      <c r="AO328" s="18"/>
      <c r="AP328" s="18"/>
      <c r="AQ328" s="18"/>
      <c r="AR328" s="18"/>
      <c r="AS328" s="18"/>
      <c r="AT328" s="18"/>
      <c r="AU328" s="18"/>
      <c r="AV328" s="18"/>
      <c r="AW328" s="18"/>
      <c r="AX328" s="18"/>
      <c r="AY328" s="18"/>
      <c r="AZ328" s="18"/>
      <c r="BA328" s="18"/>
      <c r="BB328" s="18"/>
      <c r="BC328" s="18"/>
      <c r="BD328" s="18"/>
      <c r="BE328" s="18"/>
      <c r="BF328" s="18"/>
      <c r="BG328" s="18"/>
      <c r="BH328" s="18"/>
      <c r="BI328" s="18"/>
      <c r="BJ328" s="18"/>
      <c r="BK328" s="18"/>
      <c r="BL328" s="18"/>
      <c r="BM328" s="18"/>
      <c r="BN328" s="18"/>
      <c r="BO328" s="18"/>
      <c r="BP328" s="18"/>
      <c r="BQ328" s="18"/>
      <c r="BR328" s="18"/>
      <c r="BS328" s="18"/>
      <c r="BT328" s="34"/>
      <c r="BU328" s="34"/>
      <c r="BV328" s="34"/>
      <c r="BW328" s="34"/>
      <c r="BX328" s="34"/>
    </row>
    <row r="329" spans="1:76" s="6" customFormat="1" ht="23.25" customHeight="1" x14ac:dyDescent="0.25">
      <c r="A329" s="61" t="s">
        <v>149</v>
      </c>
      <c r="B329" s="64" t="s">
        <v>144</v>
      </c>
      <c r="C329" s="56" t="s">
        <v>7</v>
      </c>
      <c r="D329" s="7">
        <f t="shared" si="123"/>
        <v>460705.7</v>
      </c>
      <c r="E329" s="7">
        <f>E330+E331+E332+E333</f>
        <v>6199.3</v>
      </c>
      <c r="F329" s="7">
        <f t="shared" ref="F329:J329" si="124">F330+F331+F332+F333</f>
        <v>324837.3</v>
      </c>
      <c r="G329" s="7">
        <f t="shared" si="124"/>
        <v>129669.1</v>
      </c>
      <c r="H329" s="7">
        <f t="shared" si="124"/>
        <v>0</v>
      </c>
      <c r="I329" s="7">
        <f t="shared" si="124"/>
        <v>0</v>
      </c>
      <c r="J329" s="7">
        <f t="shared" si="124"/>
        <v>0</v>
      </c>
      <c r="K329" s="12"/>
      <c r="L329" s="12"/>
      <c r="M329" s="12"/>
      <c r="N329" s="12"/>
      <c r="O329" s="12"/>
      <c r="P329" s="12"/>
      <c r="Q329" s="12"/>
      <c r="R329" s="12"/>
      <c r="S329" s="18"/>
      <c r="T329" s="18"/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8"/>
      <c r="AM329" s="18"/>
      <c r="AN329" s="18"/>
      <c r="AO329" s="18"/>
      <c r="AP329" s="18"/>
      <c r="AQ329" s="18"/>
      <c r="AR329" s="18"/>
      <c r="AS329" s="18"/>
      <c r="AT329" s="18"/>
      <c r="AU329" s="18"/>
      <c r="AV329" s="18"/>
      <c r="AW329" s="18"/>
      <c r="AX329" s="18"/>
      <c r="AY329" s="18"/>
      <c r="AZ329" s="18"/>
      <c r="BA329" s="18"/>
      <c r="BB329" s="18"/>
      <c r="BC329" s="18"/>
      <c r="BD329" s="18"/>
      <c r="BE329" s="18"/>
      <c r="BF329" s="18"/>
      <c r="BG329" s="18"/>
      <c r="BH329" s="18"/>
      <c r="BI329" s="18"/>
      <c r="BJ329" s="18"/>
      <c r="BK329" s="18"/>
      <c r="BL329" s="18"/>
      <c r="BM329" s="18"/>
      <c r="BN329" s="18"/>
      <c r="BO329" s="18"/>
      <c r="BP329" s="18"/>
      <c r="BQ329" s="18"/>
      <c r="BR329" s="18"/>
      <c r="BS329" s="18"/>
      <c r="BT329" s="34"/>
      <c r="BU329" s="34"/>
      <c r="BV329" s="34"/>
      <c r="BW329" s="34"/>
      <c r="BX329" s="34"/>
    </row>
    <row r="330" spans="1:76" s="6" customFormat="1" ht="20.25" customHeight="1" x14ac:dyDescent="0.25">
      <c r="A330" s="62"/>
      <c r="B330" s="65"/>
      <c r="C330" s="56" t="s">
        <v>15</v>
      </c>
      <c r="D330" s="7">
        <f t="shared" si="123"/>
        <v>0</v>
      </c>
      <c r="E330" s="7"/>
      <c r="F330" s="7"/>
      <c r="G330" s="7"/>
      <c r="H330" s="7"/>
      <c r="I330" s="7"/>
      <c r="J330" s="7"/>
      <c r="K330" s="12"/>
      <c r="L330" s="12"/>
      <c r="M330" s="12"/>
      <c r="N330" s="12"/>
      <c r="O330" s="12"/>
      <c r="P330" s="12"/>
      <c r="Q330" s="12"/>
      <c r="R330" s="12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  <c r="AL330" s="18"/>
      <c r="AM330" s="18"/>
      <c r="AN330" s="18"/>
      <c r="AO330" s="18"/>
      <c r="AP330" s="18"/>
      <c r="AQ330" s="18"/>
      <c r="AR330" s="18"/>
      <c r="AS330" s="18"/>
      <c r="AT330" s="18"/>
      <c r="AU330" s="18"/>
      <c r="AV330" s="18"/>
      <c r="AW330" s="18"/>
      <c r="AX330" s="18"/>
      <c r="AY330" s="18"/>
      <c r="AZ330" s="18"/>
      <c r="BA330" s="18"/>
      <c r="BB330" s="18"/>
      <c r="BC330" s="18"/>
      <c r="BD330" s="18"/>
      <c r="BE330" s="18"/>
      <c r="BF330" s="18"/>
      <c r="BG330" s="18"/>
      <c r="BH330" s="18"/>
      <c r="BI330" s="18"/>
      <c r="BJ330" s="18"/>
      <c r="BK330" s="18"/>
      <c r="BL330" s="18"/>
      <c r="BM330" s="18"/>
      <c r="BN330" s="18"/>
      <c r="BO330" s="18"/>
      <c r="BP330" s="18"/>
      <c r="BQ330" s="18"/>
      <c r="BR330" s="18"/>
      <c r="BS330" s="18"/>
      <c r="BT330" s="34"/>
      <c r="BU330" s="34"/>
      <c r="BV330" s="34"/>
      <c r="BW330" s="34"/>
      <c r="BX330" s="34"/>
    </row>
    <row r="331" spans="1:76" s="6" customFormat="1" ht="18.75" customHeight="1" x14ac:dyDescent="0.25">
      <c r="A331" s="62"/>
      <c r="B331" s="65"/>
      <c r="C331" s="56" t="s">
        <v>9</v>
      </c>
      <c r="D331" s="7">
        <f t="shared" si="123"/>
        <v>339079.5</v>
      </c>
      <c r="E331" s="7">
        <v>4563</v>
      </c>
      <c r="F331" s="7">
        <v>239080</v>
      </c>
      <c r="G331" s="7">
        <v>95436.5</v>
      </c>
      <c r="H331" s="7"/>
      <c r="I331" s="7"/>
      <c r="J331" s="7"/>
      <c r="K331" s="12"/>
      <c r="L331" s="12"/>
      <c r="M331" s="12"/>
      <c r="N331" s="12"/>
      <c r="O331" s="12"/>
      <c r="P331" s="12"/>
      <c r="Q331" s="12"/>
      <c r="R331" s="12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8"/>
      <c r="AM331" s="18"/>
      <c r="AN331" s="18"/>
      <c r="AO331" s="18"/>
      <c r="AP331" s="18"/>
      <c r="AQ331" s="18"/>
      <c r="AR331" s="18"/>
      <c r="AS331" s="18"/>
      <c r="AT331" s="18"/>
      <c r="AU331" s="18"/>
      <c r="AV331" s="18"/>
      <c r="AW331" s="18"/>
      <c r="AX331" s="18"/>
      <c r="AY331" s="18"/>
      <c r="AZ331" s="18"/>
      <c r="BA331" s="18"/>
      <c r="BB331" s="18"/>
      <c r="BC331" s="18"/>
      <c r="BD331" s="18"/>
      <c r="BE331" s="18"/>
      <c r="BF331" s="18"/>
      <c r="BG331" s="18"/>
      <c r="BH331" s="18"/>
      <c r="BI331" s="18"/>
      <c r="BJ331" s="18"/>
      <c r="BK331" s="18"/>
      <c r="BL331" s="18"/>
      <c r="BM331" s="18"/>
      <c r="BN331" s="18"/>
      <c r="BO331" s="18"/>
      <c r="BP331" s="18"/>
      <c r="BQ331" s="18"/>
      <c r="BR331" s="18"/>
      <c r="BS331" s="18"/>
      <c r="BT331" s="34"/>
      <c r="BU331" s="34"/>
      <c r="BV331" s="34"/>
      <c r="BW331" s="34"/>
      <c r="BX331" s="34"/>
    </row>
    <row r="332" spans="1:76" s="6" customFormat="1" ht="33" customHeight="1" x14ac:dyDescent="0.25">
      <c r="A332" s="62"/>
      <c r="B332" s="65"/>
      <c r="C332" s="56" t="s">
        <v>10</v>
      </c>
      <c r="D332" s="7">
        <f t="shared" si="123"/>
        <v>121626.2</v>
      </c>
      <c r="E332" s="7">
        <v>1636.3</v>
      </c>
      <c r="F332" s="7">
        <v>85757.3</v>
      </c>
      <c r="G332" s="7">
        <v>34232.6</v>
      </c>
      <c r="H332" s="7"/>
      <c r="I332" s="7"/>
      <c r="J332" s="7"/>
      <c r="K332" s="12"/>
      <c r="L332" s="12"/>
      <c r="M332" s="12"/>
      <c r="N332" s="12"/>
      <c r="O332" s="12"/>
      <c r="P332" s="12"/>
      <c r="Q332" s="12"/>
      <c r="R332" s="12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  <c r="AL332" s="18"/>
      <c r="AM332" s="18"/>
      <c r="AN332" s="18"/>
      <c r="AO332" s="18"/>
      <c r="AP332" s="18"/>
      <c r="AQ332" s="18"/>
      <c r="AR332" s="18"/>
      <c r="AS332" s="18"/>
      <c r="AT332" s="18"/>
      <c r="AU332" s="18"/>
      <c r="AV332" s="18"/>
      <c r="AW332" s="18"/>
      <c r="AX332" s="18"/>
      <c r="AY332" s="18"/>
      <c r="AZ332" s="18"/>
      <c r="BA332" s="18"/>
      <c r="BB332" s="18"/>
      <c r="BC332" s="18"/>
      <c r="BD332" s="18"/>
      <c r="BE332" s="18"/>
      <c r="BF332" s="18"/>
      <c r="BG332" s="18"/>
      <c r="BH332" s="18"/>
      <c r="BI332" s="18"/>
      <c r="BJ332" s="18"/>
      <c r="BK332" s="18"/>
      <c r="BL332" s="18"/>
      <c r="BM332" s="18"/>
      <c r="BN332" s="18"/>
      <c r="BO332" s="18"/>
      <c r="BP332" s="18"/>
      <c r="BQ332" s="18"/>
      <c r="BR332" s="18"/>
      <c r="BS332" s="18"/>
      <c r="BT332" s="34"/>
      <c r="BU332" s="34"/>
      <c r="BV332" s="34"/>
      <c r="BW332" s="34"/>
      <c r="BX332" s="34"/>
    </row>
    <row r="333" spans="1:76" s="6" customFormat="1" ht="30" x14ac:dyDescent="0.25">
      <c r="A333" s="63"/>
      <c r="B333" s="66"/>
      <c r="C333" s="56" t="s">
        <v>11</v>
      </c>
      <c r="D333" s="7">
        <f t="shared" si="123"/>
        <v>0</v>
      </c>
      <c r="E333" s="7"/>
      <c r="F333" s="7"/>
      <c r="G333" s="7"/>
      <c r="H333" s="7"/>
      <c r="I333" s="7"/>
      <c r="J333" s="7"/>
      <c r="K333" s="12"/>
      <c r="L333" s="12"/>
      <c r="M333" s="12"/>
      <c r="N333" s="12"/>
      <c r="O333" s="12"/>
      <c r="P333" s="12"/>
      <c r="Q333" s="12"/>
      <c r="R333" s="12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  <c r="AL333" s="18"/>
      <c r="AM333" s="18"/>
      <c r="AN333" s="18"/>
      <c r="AO333" s="18"/>
      <c r="AP333" s="18"/>
      <c r="AQ333" s="18"/>
      <c r="AR333" s="18"/>
      <c r="AS333" s="18"/>
      <c r="AT333" s="18"/>
      <c r="AU333" s="18"/>
      <c r="AV333" s="18"/>
      <c r="AW333" s="18"/>
      <c r="AX333" s="18"/>
      <c r="AY333" s="18"/>
      <c r="AZ333" s="18"/>
      <c r="BA333" s="18"/>
      <c r="BB333" s="18"/>
      <c r="BC333" s="18"/>
      <c r="BD333" s="18"/>
      <c r="BE333" s="18"/>
      <c r="BF333" s="18"/>
      <c r="BG333" s="18"/>
      <c r="BH333" s="18"/>
      <c r="BI333" s="18"/>
      <c r="BJ333" s="18"/>
      <c r="BK333" s="18"/>
      <c r="BL333" s="18"/>
      <c r="BM333" s="18"/>
      <c r="BN333" s="18"/>
      <c r="BO333" s="18"/>
      <c r="BP333" s="18"/>
      <c r="BQ333" s="18"/>
      <c r="BR333" s="18"/>
      <c r="BS333" s="18"/>
      <c r="BT333" s="34"/>
      <c r="BU333" s="34"/>
      <c r="BV333" s="34"/>
      <c r="BW333" s="34"/>
      <c r="BX333" s="34"/>
    </row>
    <row r="334" spans="1:76" s="6" customFormat="1" ht="24" customHeight="1" x14ac:dyDescent="0.25">
      <c r="A334" s="61" t="s">
        <v>150</v>
      </c>
      <c r="B334" s="77" t="s">
        <v>169</v>
      </c>
      <c r="C334" s="57" t="s">
        <v>7</v>
      </c>
      <c r="D334" s="9">
        <f t="shared" si="123"/>
        <v>218479</v>
      </c>
      <c r="E334" s="9">
        <f t="shared" ref="E334:J334" si="125">E335+E336+E337+E338</f>
        <v>0</v>
      </c>
      <c r="F334" s="9">
        <f t="shared" si="125"/>
        <v>0</v>
      </c>
      <c r="G334" s="9">
        <f>G335+G336+G337+G338</f>
        <v>54348</v>
      </c>
      <c r="H334" s="9">
        <f>H335+H336+H337+H338</f>
        <v>164131</v>
      </c>
      <c r="I334" s="9">
        <f t="shared" si="125"/>
        <v>0</v>
      </c>
      <c r="J334" s="9">
        <f t="shared" si="125"/>
        <v>0</v>
      </c>
      <c r="K334" s="23"/>
      <c r="L334" s="23"/>
      <c r="M334" s="23"/>
      <c r="N334" s="23"/>
      <c r="O334" s="23"/>
      <c r="P334" s="23"/>
      <c r="Q334" s="23"/>
      <c r="R334" s="23"/>
      <c r="S334" s="40"/>
      <c r="T334" s="40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F334" s="40"/>
      <c r="AG334" s="40"/>
      <c r="AH334" s="40"/>
      <c r="AI334" s="40"/>
      <c r="AJ334" s="40"/>
      <c r="AK334" s="40"/>
      <c r="AL334" s="40"/>
      <c r="AM334" s="40"/>
      <c r="AN334" s="40"/>
      <c r="AO334" s="40"/>
      <c r="AP334" s="40"/>
      <c r="AQ334" s="40"/>
      <c r="AR334" s="40"/>
      <c r="AS334" s="40"/>
      <c r="AT334" s="40"/>
      <c r="AU334" s="40"/>
      <c r="AV334" s="40"/>
      <c r="AW334" s="40"/>
      <c r="AX334" s="40"/>
      <c r="AY334" s="40"/>
      <c r="AZ334" s="40"/>
      <c r="BA334" s="40"/>
      <c r="BB334" s="40"/>
      <c r="BC334" s="40"/>
      <c r="BD334" s="40"/>
      <c r="BE334" s="40"/>
      <c r="BF334" s="40"/>
      <c r="BG334" s="40"/>
      <c r="BH334" s="40"/>
      <c r="BI334" s="40"/>
      <c r="BJ334" s="40"/>
      <c r="BK334" s="40"/>
      <c r="BL334" s="40"/>
      <c r="BM334" s="40"/>
      <c r="BN334" s="40"/>
      <c r="BO334" s="40"/>
      <c r="BP334" s="40"/>
      <c r="BQ334" s="40"/>
      <c r="BR334" s="40"/>
      <c r="BS334" s="40"/>
      <c r="BT334" s="41"/>
      <c r="BU334" s="41"/>
      <c r="BV334" s="41"/>
      <c r="BW334" s="34"/>
      <c r="BX334" s="34"/>
    </row>
    <row r="335" spans="1:76" s="6" customFormat="1" ht="18.75" customHeight="1" x14ac:dyDescent="0.25">
      <c r="A335" s="62"/>
      <c r="B335" s="78"/>
      <c r="C335" s="57" t="s">
        <v>15</v>
      </c>
      <c r="D335" s="9">
        <f t="shared" si="123"/>
        <v>0</v>
      </c>
      <c r="E335" s="9"/>
      <c r="F335" s="9"/>
      <c r="G335" s="9"/>
      <c r="H335" s="9"/>
      <c r="I335" s="9"/>
      <c r="J335" s="9"/>
      <c r="K335" s="23"/>
      <c r="L335" s="23"/>
      <c r="M335" s="23"/>
      <c r="N335" s="23"/>
      <c r="O335" s="23"/>
      <c r="P335" s="23"/>
      <c r="Q335" s="23"/>
      <c r="R335" s="23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F335" s="40"/>
      <c r="AG335" s="40"/>
      <c r="AH335" s="40"/>
      <c r="AI335" s="40"/>
      <c r="AJ335" s="40"/>
      <c r="AK335" s="40"/>
      <c r="AL335" s="40"/>
      <c r="AM335" s="40"/>
      <c r="AN335" s="40"/>
      <c r="AO335" s="40"/>
      <c r="AP335" s="40"/>
      <c r="AQ335" s="40"/>
      <c r="AR335" s="40"/>
      <c r="AS335" s="40"/>
      <c r="AT335" s="40"/>
      <c r="AU335" s="40"/>
      <c r="AV335" s="40"/>
      <c r="AW335" s="40"/>
      <c r="AX335" s="40"/>
      <c r="AY335" s="40"/>
      <c r="AZ335" s="40"/>
      <c r="BA335" s="40"/>
      <c r="BB335" s="40"/>
      <c r="BC335" s="40"/>
      <c r="BD335" s="40"/>
      <c r="BE335" s="40"/>
      <c r="BF335" s="40"/>
      <c r="BG335" s="40"/>
      <c r="BH335" s="40"/>
      <c r="BI335" s="40"/>
      <c r="BJ335" s="40"/>
      <c r="BK335" s="40"/>
      <c r="BL335" s="40"/>
      <c r="BM335" s="40"/>
      <c r="BN335" s="40"/>
      <c r="BO335" s="40"/>
      <c r="BP335" s="40"/>
      <c r="BQ335" s="40"/>
      <c r="BR335" s="40"/>
      <c r="BS335" s="40"/>
      <c r="BT335" s="41"/>
      <c r="BU335" s="41"/>
      <c r="BV335" s="41"/>
      <c r="BW335" s="34"/>
      <c r="BX335" s="34"/>
    </row>
    <row r="336" spans="1:76" s="6" customFormat="1" ht="17.25" customHeight="1" x14ac:dyDescent="0.25">
      <c r="A336" s="62"/>
      <c r="B336" s="78"/>
      <c r="C336" s="57" t="s">
        <v>9</v>
      </c>
      <c r="D336" s="9">
        <f t="shared" si="123"/>
        <v>160800.70000000001</v>
      </c>
      <c r="E336" s="9"/>
      <c r="F336" s="9"/>
      <c r="G336" s="9">
        <v>40000</v>
      </c>
      <c r="H336" s="9">
        <v>120800.7</v>
      </c>
      <c r="I336" s="9"/>
      <c r="J336" s="9"/>
      <c r="K336" s="23"/>
      <c r="L336" s="23"/>
      <c r="M336" s="23"/>
      <c r="N336" s="23"/>
      <c r="O336" s="23"/>
      <c r="P336" s="23"/>
      <c r="Q336" s="23"/>
      <c r="R336" s="23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F336" s="40"/>
      <c r="AG336" s="40"/>
      <c r="AH336" s="40"/>
      <c r="AI336" s="40"/>
      <c r="AJ336" s="40"/>
      <c r="AK336" s="40"/>
      <c r="AL336" s="40"/>
      <c r="AM336" s="40"/>
      <c r="AN336" s="40"/>
      <c r="AO336" s="40"/>
      <c r="AP336" s="40"/>
      <c r="AQ336" s="40"/>
      <c r="AR336" s="40"/>
      <c r="AS336" s="40"/>
      <c r="AT336" s="40"/>
      <c r="AU336" s="40"/>
      <c r="AV336" s="40"/>
      <c r="AW336" s="40"/>
      <c r="AX336" s="40"/>
      <c r="AY336" s="40"/>
      <c r="AZ336" s="40"/>
      <c r="BA336" s="40"/>
      <c r="BB336" s="40"/>
      <c r="BC336" s="40"/>
      <c r="BD336" s="40"/>
      <c r="BE336" s="40"/>
      <c r="BF336" s="40"/>
      <c r="BG336" s="40"/>
      <c r="BH336" s="40"/>
      <c r="BI336" s="40"/>
      <c r="BJ336" s="40"/>
      <c r="BK336" s="40"/>
      <c r="BL336" s="40"/>
      <c r="BM336" s="40"/>
      <c r="BN336" s="40"/>
      <c r="BO336" s="40"/>
      <c r="BP336" s="40"/>
      <c r="BQ336" s="40"/>
      <c r="BR336" s="40"/>
      <c r="BS336" s="40"/>
      <c r="BT336" s="41"/>
      <c r="BU336" s="41"/>
      <c r="BV336" s="41"/>
      <c r="BW336" s="34"/>
      <c r="BX336" s="34"/>
    </row>
    <row r="337" spans="1:76" s="6" customFormat="1" ht="36" customHeight="1" x14ac:dyDescent="0.25">
      <c r="A337" s="62"/>
      <c r="B337" s="78"/>
      <c r="C337" s="57" t="s">
        <v>10</v>
      </c>
      <c r="D337" s="9">
        <f t="shared" si="123"/>
        <v>57678.3</v>
      </c>
      <c r="E337" s="9"/>
      <c r="F337" s="9"/>
      <c r="G337" s="9">
        <v>14348</v>
      </c>
      <c r="H337" s="9">
        <v>43330.3</v>
      </c>
      <c r="I337" s="9"/>
      <c r="J337" s="9"/>
      <c r="K337" s="23"/>
      <c r="L337" s="23"/>
      <c r="M337" s="23"/>
      <c r="N337" s="23"/>
      <c r="O337" s="23"/>
      <c r="P337" s="23"/>
      <c r="Q337" s="23"/>
      <c r="R337" s="23"/>
      <c r="S337" s="40"/>
      <c r="T337" s="40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F337" s="40"/>
      <c r="AG337" s="40"/>
      <c r="AH337" s="40"/>
      <c r="AI337" s="40"/>
      <c r="AJ337" s="40"/>
      <c r="AK337" s="40"/>
      <c r="AL337" s="40"/>
      <c r="AM337" s="40"/>
      <c r="AN337" s="40"/>
      <c r="AO337" s="40"/>
      <c r="AP337" s="40"/>
      <c r="AQ337" s="40"/>
      <c r="AR337" s="40"/>
      <c r="AS337" s="40"/>
      <c r="AT337" s="40"/>
      <c r="AU337" s="40"/>
      <c r="AV337" s="40"/>
      <c r="AW337" s="40"/>
      <c r="AX337" s="40"/>
      <c r="AY337" s="40"/>
      <c r="AZ337" s="40"/>
      <c r="BA337" s="40"/>
      <c r="BB337" s="40"/>
      <c r="BC337" s="40"/>
      <c r="BD337" s="40"/>
      <c r="BE337" s="40"/>
      <c r="BF337" s="40"/>
      <c r="BG337" s="40"/>
      <c r="BH337" s="40"/>
      <c r="BI337" s="40"/>
      <c r="BJ337" s="40"/>
      <c r="BK337" s="40"/>
      <c r="BL337" s="40"/>
      <c r="BM337" s="40"/>
      <c r="BN337" s="40"/>
      <c r="BO337" s="40"/>
      <c r="BP337" s="40"/>
      <c r="BQ337" s="40"/>
      <c r="BR337" s="40"/>
      <c r="BS337" s="40"/>
      <c r="BT337" s="41"/>
      <c r="BU337" s="41"/>
      <c r="BV337" s="41"/>
      <c r="BW337" s="34"/>
      <c r="BX337" s="34"/>
    </row>
    <row r="338" spans="1:76" s="6" customFormat="1" ht="30" x14ac:dyDescent="0.25">
      <c r="A338" s="63"/>
      <c r="B338" s="79"/>
      <c r="C338" s="57" t="s">
        <v>11</v>
      </c>
      <c r="D338" s="9">
        <f t="shared" si="123"/>
        <v>0</v>
      </c>
      <c r="E338" s="9"/>
      <c r="F338" s="9"/>
      <c r="G338" s="9"/>
      <c r="H338" s="9"/>
      <c r="I338" s="9"/>
      <c r="J338" s="9"/>
      <c r="K338" s="23"/>
      <c r="L338" s="23"/>
      <c r="M338" s="23"/>
      <c r="N338" s="23"/>
      <c r="O338" s="23"/>
      <c r="P338" s="23"/>
      <c r="Q338" s="23"/>
      <c r="R338" s="23"/>
      <c r="S338" s="40"/>
      <c r="T338" s="40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F338" s="40"/>
      <c r="AG338" s="40"/>
      <c r="AH338" s="40"/>
      <c r="AI338" s="40"/>
      <c r="AJ338" s="40"/>
      <c r="AK338" s="40"/>
      <c r="AL338" s="40"/>
      <c r="AM338" s="40"/>
      <c r="AN338" s="40"/>
      <c r="AO338" s="40"/>
      <c r="AP338" s="40"/>
      <c r="AQ338" s="40"/>
      <c r="AR338" s="40"/>
      <c r="AS338" s="40"/>
      <c r="AT338" s="40"/>
      <c r="AU338" s="40"/>
      <c r="AV338" s="40"/>
      <c r="AW338" s="40"/>
      <c r="AX338" s="40"/>
      <c r="AY338" s="40"/>
      <c r="AZ338" s="40"/>
      <c r="BA338" s="40"/>
      <c r="BB338" s="40"/>
      <c r="BC338" s="40"/>
      <c r="BD338" s="40"/>
      <c r="BE338" s="40"/>
      <c r="BF338" s="40"/>
      <c r="BG338" s="40"/>
      <c r="BH338" s="40"/>
      <c r="BI338" s="40"/>
      <c r="BJ338" s="40"/>
      <c r="BK338" s="40"/>
      <c r="BL338" s="40"/>
      <c r="BM338" s="40"/>
      <c r="BN338" s="40"/>
      <c r="BO338" s="40"/>
      <c r="BP338" s="40"/>
      <c r="BQ338" s="40"/>
      <c r="BR338" s="40"/>
      <c r="BS338" s="40"/>
      <c r="BT338" s="41"/>
      <c r="BU338" s="41"/>
      <c r="BV338" s="41"/>
      <c r="BW338" s="34"/>
      <c r="BX338" s="34"/>
    </row>
    <row r="339" spans="1:76" s="6" customFormat="1" ht="20.25" customHeight="1" x14ac:dyDescent="0.25">
      <c r="A339" s="61" t="s">
        <v>193</v>
      </c>
      <c r="B339" s="64" t="s">
        <v>151</v>
      </c>
      <c r="C339" s="56" t="s">
        <v>7</v>
      </c>
      <c r="D339" s="7">
        <f t="shared" si="123"/>
        <v>450000</v>
      </c>
      <c r="E339" s="7">
        <f t="shared" ref="E339:J339" si="126">E340+E341+E342+E343</f>
        <v>0</v>
      </c>
      <c r="F339" s="7">
        <f t="shared" si="126"/>
        <v>0</v>
      </c>
      <c r="G339" s="7">
        <f t="shared" si="126"/>
        <v>0</v>
      </c>
      <c r="H339" s="7">
        <f t="shared" si="126"/>
        <v>270000</v>
      </c>
      <c r="I339" s="7">
        <f t="shared" si="126"/>
        <v>180000</v>
      </c>
      <c r="J339" s="7">
        <f t="shared" si="126"/>
        <v>0</v>
      </c>
      <c r="K339" s="12"/>
      <c r="L339" s="12"/>
      <c r="M339" s="12"/>
      <c r="N339" s="12"/>
      <c r="O339" s="12"/>
      <c r="P339" s="12"/>
      <c r="Q339" s="12"/>
      <c r="R339" s="12"/>
      <c r="S339" s="18"/>
      <c r="T339" s="18"/>
      <c r="U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  <c r="AL339" s="18"/>
      <c r="AM339" s="18"/>
      <c r="AN339" s="18"/>
      <c r="AO339" s="18"/>
      <c r="AP339" s="18"/>
      <c r="AQ339" s="18"/>
      <c r="AR339" s="18"/>
      <c r="AS339" s="18"/>
      <c r="AT339" s="18"/>
      <c r="AU339" s="18"/>
      <c r="AV339" s="18"/>
      <c r="AW339" s="18"/>
      <c r="AX339" s="18"/>
      <c r="AY339" s="18"/>
      <c r="AZ339" s="18"/>
      <c r="BA339" s="18"/>
      <c r="BB339" s="18"/>
      <c r="BC339" s="18"/>
      <c r="BD339" s="18"/>
      <c r="BE339" s="18"/>
      <c r="BF339" s="18"/>
      <c r="BG339" s="18"/>
      <c r="BH339" s="18"/>
      <c r="BI339" s="18"/>
      <c r="BJ339" s="18"/>
      <c r="BK339" s="18"/>
      <c r="BL339" s="18"/>
      <c r="BM339" s="18"/>
      <c r="BN339" s="18"/>
      <c r="BO339" s="18"/>
      <c r="BP339" s="18"/>
      <c r="BQ339" s="18"/>
      <c r="BR339" s="18"/>
      <c r="BS339" s="18"/>
      <c r="BT339" s="34"/>
      <c r="BU339" s="34"/>
      <c r="BV339" s="34"/>
      <c r="BW339" s="34"/>
      <c r="BX339" s="34"/>
    </row>
    <row r="340" spans="1:76" s="6" customFormat="1" ht="21" customHeight="1" x14ac:dyDescent="0.25">
      <c r="A340" s="62"/>
      <c r="B340" s="65"/>
      <c r="C340" s="56" t="s">
        <v>15</v>
      </c>
      <c r="D340" s="7">
        <f t="shared" si="123"/>
        <v>0</v>
      </c>
      <c r="E340" s="7"/>
      <c r="F340" s="7"/>
      <c r="G340" s="7"/>
      <c r="H340" s="7"/>
      <c r="I340" s="7"/>
      <c r="J340" s="7"/>
      <c r="K340" s="12"/>
      <c r="L340" s="12"/>
      <c r="M340" s="12"/>
      <c r="N340" s="12"/>
      <c r="O340" s="12"/>
      <c r="P340" s="12"/>
      <c r="Q340" s="12"/>
      <c r="R340" s="12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  <c r="AM340" s="18"/>
      <c r="AN340" s="18"/>
      <c r="AO340" s="18"/>
      <c r="AP340" s="18"/>
      <c r="AQ340" s="18"/>
      <c r="AR340" s="18"/>
      <c r="AS340" s="18"/>
      <c r="AT340" s="18"/>
      <c r="AU340" s="18"/>
      <c r="AV340" s="18"/>
      <c r="AW340" s="18"/>
      <c r="AX340" s="18"/>
      <c r="AY340" s="18"/>
      <c r="AZ340" s="18"/>
      <c r="BA340" s="18"/>
      <c r="BB340" s="18"/>
      <c r="BC340" s="18"/>
      <c r="BD340" s="18"/>
      <c r="BE340" s="18"/>
      <c r="BF340" s="18"/>
      <c r="BG340" s="18"/>
      <c r="BH340" s="18"/>
      <c r="BI340" s="18"/>
      <c r="BJ340" s="18"/>
      <c r="BK340" s="18"/>
      <c r="BL340" s="18"/>
      <c r="BM340" s="18"/>
      <c r="BN340" s="18"/>
      <c r="BO340" s="18"/>
      <c r="BP340" s="18"/>
      <c r="BQ340" s="18"/>
      <c r="BR340" s="18"/>
      <c r="BS340" s="18"/>
      <c r="BT340" s="34"/>
      <c r="BU340" s="34"/>
      <c r="BV340" s="34"/>
      <c r="BW340" s="34"/>
      <c r="BX340" s="34"/>
    </row>
    <row r="341" spans="1:76" s="6" customFormat="1" ht="20.25" customHeight="1" x14ac:dyDescent="0.25">
      <c r="A341" s="62"/>
      <c r="B341" s="65"/>
      <c r="C341" s="56" t="s">
        <v>9</v>
      </c>
      <c r="D341" s="7">
        <f t="shared" si="123"/>
        <v>331200</v>
      </c>
      <c r="E341" s="7"/>
      <c r="F341" s="7"/>
      <c r="G341" s="7"/>
      <c r="H341" s="7">
        <v>198720</v>
      </c>
      <c r="I341" s="7">
        <v>132480</v>
      </c>
      <c r="J341" s="7"/>
      <c r="K341" s="12"/>
      <c r="L341" s="12"/>
      <c r="M341" s="12"/>
      <c r="N341" s="12"/>
      <c r="O341" s="12"/>
      <c r="P341" s="12"/>
      <c r="Q341" s="12"/>
      <c r="R341" s="12"/>
      <c r="S341" s="18"/>
      <c r="T341" s="18"/>
      <c r="U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  <c r="AL341" s="18"/>
      <c r="AM341" s="18"/>
      <c r="AN341" s="18"/>
      <c r="AO341" s="18"/>
      <c r="AP341" s="18"/>
      <c r="AQ341" s="18"/>
      <c r="AR341" s="18"/>
      <c r="AS341" s="18"/>
      <c r="AT341" s="18"/>
      <c r="AU341" s="18"/>
      <c r="AV341" s="18"/>
      <c r="AW341" s="18"/>
      <c r="AX341" s="18"/>
      <c r="AY341" s="18"/>
      <c r="AZ341" s="18"/>
      <c r="BA341" s="18"/>
      <c r="BB341" s="18"/>
      <c r="BC341" s="18"/>
      <c r="BD341" s="18"/>
      <c r="BE341" s="18"/>
      <c r="BF341" s="18"/>
      <c r="BG341" s="18"/>
      <c r="BH341" s="18"/>
      <c r="BI341" s="18"/>
      <c r="BJ341" s="18"/>
      <c r="BK341" s="18"/>
      <c r="BL341" s="18"/>
      <c r="BM341" s="18"/>
      <c r="BN341" s="18"/>
      <c r="BO341" s="18"/>
      <c r="BP341" s="18"/>
      <c r="BQ341" s="18"/>
      <c r="BR341" s="18"/>
      <c r="BS341" s="18"/>
      <c r="BT341" s="34"/>
      <c r="BU341" s="34"/>
      <c r="BV341" s="34"/>
      <c r="BW341" s="34"/>
      <c r="BX341" s="34"/>
    </row>
    <row r="342" spans="1:76" s="6" customFormat="1" ht="39.75" customHeight="1" x14ac:dyDescent="0.25">
      <c r="A342" s="62"/>
      <c r="B342" s="65"/>
      <c r="C342" s="56" t="s">
        <v>10</v>
      </c>
      <c r="D342" s="7">
        <f t="shared" si="123"/>
        <v>118800</v>
      </c>
      <c r="E342" s="7"/>
      <c r="F342" s="7"/>
      <c r="G342" s="7"/>
      <c r="H342" s="7">
        <v>71280</v>
      </c>
      <c r="I342" s="7">
        <v>47520</v>
      </c>
      <c r="J342" s="7"/>
      <c r="K342" s="12"/>
      <c r="L342" s="12"/>
      <c r="M342" s="12"/>
      <c r="N342" s="12"/>
      <c r="O342" s="12"/>
      <c r="P342" s="12"/>
      <c r="Q342" s="12"/>
      <c r="R342" s="12"/>
      <c r="S342" s="18"/>
      <c r="T342" s="18"/>
      <c r="U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  <c r="AL342" s="18"/>
      <c r="AM342" s="18"/>
      <c r="AN342" s="18"/>
      <c r="AO342" s="18"/>
      <c r="AP342" s="18"/>
      <c r="AQ342" s="18"/>
      <c r="AR342" s="18"/>
      <c r="AS342" s="18"/>
      <c r="AT342" s="18"/>
      <c r="AU342" s="18"/>
      <c r="AV342" s="18"/>
      <c r="AW342" s="18"/>
      <c r="AX342" s="18"/>
      <c r="AY342" s="18"/>
      <c r="AZ342" s="18"/>
      <c r="BA342" s="18"/>
      <c r="BB342" s="18"/>
      <c r="BC342" s="18"/>
      <c r="BD342" s="18"/>
      <c r="BE342" s="18"/>
      <c r="BF342" s="18"/>
      <c r="BG342" s="18"/>
      <c r="BH342" s="18"/>
      <c r="BI342" s="18"/>
      <c r="BJ342" s="18"/>
      <c r="BK342" s="18"/>
      <c r="BL342" s="18"/>
      <c r="BM342" s="18"/>
      <c r="BN342" s="18"/>
      <c r="BO342" s="18"/>
      <c r="BP342" s="18"/>
      <c r="BQ342" s="18"/>
      <c r="BR342" s="18"/>
      <c r="BS342" s="18"/>
      <c r="BT342" s="34"/>
      <c r="BU342" s="34"/>
      <c r="BV342" s="34"/>
      <c r="BW342" s="34"/>
      <c r="BX342" s="34"/>
    </row>
    <row r="343" spans="1:76" s="6" customFormat="1" ht="32.25" customHeight="1" x14ac:dyDescent="0.25">
      <c r="A343" s="63"/>
      <c r="B343" s="66"/>
      <c r="C343" s="56" t="s">
        <v>11</v>
      </c>
      <c r="D343" s="7">
        <f t="shared" si="123"/>
        <v>0</v>
      </c>
      <c r="E343" s="7"/>
      <c r="F343" s="7"/>
      <c r="G343" s="7"/>
      <c r="H343" s="7"/>
      <c r="I343" s="7"/>
      <c r="J343" s="7"/>
      <c r="K343" s="12"/>
      <c r="L343" s="12"/>
      <c r="M343" s="12"/>
      <c r="N343" s="12"/>
      <c r="O343" s="12"/>
      <c r="P343" s="12"/>
      <c r="Q343" s="12"/>
      <c r="R343" s="12"/>
      <c r="S343" s="18"/>
      <c r="T343" s="18"/>
      <c r="U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  <c r="AL343" s="18"/>
      <c r="AM343" s="18"/>
      <c r="AN343" s="18"/>
      <c r="AO343" s="18"/>
      <c r="AP343" s="18"/>
      <c r="AQ343" s="18"/>
      <c r="AR343" s="18"/>
      <c r="AS343" s="18"/>
      <c r="AT343" s="18"/>
      <c r="AU343" s="18"/>
      <c r="AV343" s="18"/>
      <c r="AW343" s="18"/>
      <c r="AX343" s="18"/>
      <c r="AY343" s="18"/>
      <c r="AZ343" s="18"/>
      <c r="BA343" s="18"/>
      <c r="BB343" s="18"/>
      <c r="BC343" s="18"/>
      <c r="BD343" s="18"/>
      <c r="BE343" s="18"/>
      <c r="BF343" s="18"/>
      <c r="BG343" s="18"/>
      <c r="BH343" s="18"/>
      <c r="BI343" s="18"/>
      <c r="BJ343" s="18"/>
      <c r="BK343" s="18"/>
      <c r="BL343" s="18"/>
      <c r="BM343" s="18"/>
      <c r="BN343" s="18"/>
      <c r="BO343" s="18"/>
      <c r="BP343" s="18"/>
      <c r="BQ343" s="18"/>
      <c r="BR343" s="18"/>
      <c r="BS343" s="18"/>
      <c r="BT343" s="34"/>
      <c r="BU343" s="34"/>
      <c r="BV343" s="34"/>
      <c r="BW343" s="34"/>
      <c r="BX343" s="34"/>
    </row>
    <row r="344" spans="1:76" s="6" customFormat="1" ht="21.75" customHeight="1" x14ac:dyDescent="0.25">
      <c r="A344" s="61" t="s">
        <v>60</v>
      </c>
      <c r="B344" s="64" t="s">
        <v>66</v>
      </c>
      <c r="C344" s="56" t="s">
        <v>7</v>
      </c>
      <c r="D344" s="7">
        <f t="shared" si="123"/>
        <v>686051.4</v>
      </c>
      <c r="E344" s="7">
        <f t="shared" ref="E344:J344" si="127">E345+E346+E347+E348</f>
        <v>189725.4</v>
      </c>
      <c r="F344" s="7">
        <f t="shared" si="127"/>
        <v>95850</v>
      </c>
      <c r="G344" s="7">
        <f t="shared" si="127"/>
        <v>100119</v>
      </c>
      <c r="H344" s="7">
        <f t="shared" si="127"/>
        <v>100119</v>
      </c>
      <c r="I344" s="7">
        <f t="shared" si="127"/>
        <v>100119</v>
      </c>
      <c r="J344" s="7">
        <f t="shared" si="127"/>
        <v>100119</v>
      </c>
      <c r="K344" s="12"/>
      <c r="L344" s="12"/>
      <c r="M344" s="12"/>
      <c r="N344" s="12"/>
      <c r="O344" s="12"/>
      <c r="P344" s="12"/>
      <c r="Q344" s="12"/>
      <c r="R344" s="12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  <c r="AL344" s="18"/>
      <c r="AM344" s="18"/>
      <c r="AN344" s="18"/>
      <c r="AO344" s="18"/>
      <c r="AP344" s="18"/>
      <c r="AQ344" s="18"/>
      <c r="AR344" s="18"/>
      <c r="AS344" s="18"/>
      <c r="AT344" s="18"/>
      <c r="AU344" s="18"/>
      <c r="AV344" s="18"/>
      <c r="AW344" s="18"/>
      <c r="AX344" s="18"/>
      <c r="AY344" s="18"/>
      <c r="AZ344" s="18"/>
      <c r="BA344" s="18"/>
      <c r="BB344" s="18"/>
      <c r="BC344" s="18"/>
      <c r="BD344" s="18"/>
      <c r="BE344" s="18"/>
      <c r="BF344" s="18"/>
      <c r="BG344" s="18"/>
      <c r="BH344" s="18"/>
      <c r="BI344" s="18"/>
      <c r="BJ344" s="18"/>
      <c r="BK344" s="18"/>
      <c r="BL344" s="18"/>
      <c r="BM344" s="18"/>
      <c r="BN344" s="18"/>
      <c r="BO344" s="18"/>
      <c r="BP344" s="18"/>
      <c r="BQ344" s="18"/>
      <c r="BR344" s="18"/>
      <c r="BS344" s="18"/>
      <c r="BT344" s="34"/>
      <c r="BU344" s="34"/>
      <c r="BV344" s="34"/>
      <c r="BW344" s="34"/>
      <c r="BX344" s="34"/>
    </row>
    <row r="345" spans="1:76" s="6" customFormat="1" ht="28.5" customHeight="1" x14ac:dyDescent="0.25">
      <c r="A345" s="62"/>
      <c r="B345" s="65"/>
      <c r="C345" s="56" t="s">
        <v>15</v>
      </c>
      <c r="D345" s="7">
        <f t="shared" si="123"/>
        <v>0</v>
      </c>
      <c r="E345" s="7">
        <f>E350</f>
        <v>0</v>
      </c>
      <c r="F345" s="7">
        <f>F350</f>
        <v>0</v>
      </c>
      <c r="G345" s="7">
        <f t="shared" ref="G345:J345" si="128">G350</f>
        <v>0</v>
      </c>
      <c r="H345" s="7">
        <f t="shared" si="128"/>
        <v>0</v>
      </c>
      <c r="I345" s="7">
        <f t="shared" si="128"/>
        <v>0</v>
      </c>
      <c r="J345" s="7">
        <f t="shared" si="128"/>
        <v>0</v>
      </c>
      <c r="K345" s="12"/>
      <c r="L345" s="12"/>
      <c r="M345" s="12"/>
      <c r="N345" s="12"/>
      <c r="O345" s="12"/>
      <c r="P345" s="12"/>
      <c r="Q345" s="12"/>
      <c r="R345" s="12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8"/>
      <c r="AM345" s="18"/>
      <c r="AN345" s="18"/>
      <c r="AO345" s="18"/>
      <c r="AP345" s="18"/>
      <c r="AQ345" s="18"/>
      <c r="AR345" s="18"/>
      <c r="AS345" s="18"/>
      <c r="AT345" s="18"/>
      <c r="AU345" s="18"/>
      <c r="AV345" s="18"/>
      <c r="AW345" s="18"/>
      <c r="AX345" s="18"/>
      <c r="AY345" s="18"/>
      <c r="AZ345" s="18"/>
      <c r="BA345" s="18"/>
      <c r="BB345" s="18"/>
      <c r="BC345" s="18"/>
      <c r="BD345" s="18"/>
      <c r="BE345" s="18"/>
      <c r="BF345" s="18"/>
      <c r="BG345" s="18"/>
      <c r="BH345" s="18"/>
      <c r="BI345" s="18"/>
      <c r="BJ345" s="18"/>
      <c r="BK345" s="18"/>
      <c r="BL345" s="18"/>
      <c r="BM345" s="18"/>
      <c r="BN345" s="18"/>
      <c r="BO345" s="18"/>
      <c r="BP345" s="18"/>
      <c r="BQ345" s="18"/>
      <c r="BR345" s="18"/>
      <c r="BS345" s="18"/>
      <c r="BT345" s="34"/>
      <c r="BU345" s="34"/>
      <c r="BV345" s="34"/>
      <c r="BW345" s="34"/>
      <c r="BX345" s="34"/>
    </row>
    <row r="346" spans="1:76" s="6" customFormat="1" ht="21" customHeight="1" x14ac:dyDescent="0.25">
      <c r="A346" s="62"/>
      <c r="B346" s="65"/>
      <c r="C346" s="56" t="s">
        <v>9</v>
      </c>
      <c r="D346" s="7">
        <f t="shared" si="123"/>
        <v>96574</v>
      </c>
      <c r="E346" s="7">
        <f t="shared" ref="E346:F347" si="129">E351</f>
        <v>96574</v>
      </c>
      <c r="F346" s="7">
        <f t="shared" si="129"/>
        <v>0</v>
      </c>
      <c r="G346" s="7">
        <f t="shared" ref="G346:J347" si="130">G351</f>
        <v>0</v>
      </c>
      <c r="H346" s="7">
        <f t="shared" si="130"/>
        <v>0</v>
      </c>
      <c r="I346" s="7">
        <f t="shared" si="130"/>
        <v>0</v>
      </c>
      <c r="J346" s="7">
        <f t="shared" si="130"/>
        <v>0</v>
      </c>
      <c r="K346" s="12"/>
      <c r="L346" s="12"/>
      <c r="M346" s="12"/>
      <c r="N346" s="12"/>
      <c r="O346" s="12"/>
      <c r="P346" s="12"/>
      <c r="Q346" s="12"/>
      <c r="R346" s="12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8"/>
      <c r="AM346" s="18"/>
      <c r="AN346" s="18"/>
      <c r="AO346" s="18"/>
      <c r="AP346" s="18"/>
      <c r="AQ346" s="18"/>
      <c r="AR346" s="18"/>
      <c r="AS346" s="18"/>
      <c r="AT346" s="18"/>
      <c r="AU346" s="18"/>
      <c r="AV346" s="18"/>
      <c r="AW346" s="18"/>
      <c r="AX346" s="18"/>
      <c r="AY346" s="18"/>
      <c r="AZ346" s="18"/>
      <c r="BA346" s="18"/>
      <c r="BB346" s="18"/>
      <c r="BC346" s="18"/>
      <c r="BD346" s="18"/>
      <c r="BE346" s="18"/>
      <c r="BF346" s="18"/>
      <c r="BG346" s="18"/>
      <c r="BH346" s="18"/>
      <c r="BI346" s="18"/>
      <c r="BJ346" s="18"/>
      <c r="BK346" s="18"/>
      <c r="BL346" s="18"/>
      <c r="BM346" s="18"/>
      <c r="BN346" s="18"/>
      <c r="BO346" s="18"/>
      <c r="BP346" s="18"/>
      <c r="BQ346" s="18"/>
      <c r="BR346" s="18"/>
      <c r="BS346" s="18"/>
      <c r="BT346" s="34"/>
      <c r="BU346" s="34"/>
      <c r="BV346" s="34"/>
      <c r="BW346" s="34"/>
      <c r="BX346" s="34"/>
    </row>
    <row r="347" spans="1:76" s="6" customFormat="1" ht="37.5" customHeight="1" x14ac:dyDescent="0.25">
      <c r="A347" s="62"/>
      <c r="B347" s="65"/>
      <c r="C347" s="56" t="s">
        <v>10</v>
      </c>
      <c r="D347" s="7">
        <f t="shared" si="123"/>
        <v>589477.4</v>
      </c>
      <c r="E347" s="7">
        <f t="shared" si="129"/>
        <v>93151.4</v>
      </c>
      <c r="F347" s="7">
        <f t="shared" si="129"/>
        <v>95850</v>
      </c>
      <c r="G347" s="7">
        <f t="shared" si="130"/>
        <v>100119</v>
      </c>
      <c r="H347" s="7">
        <f t="shared" si="130"/>
        <v>100119</v>
      </c>
      <c r="I347" s="7">
        <f t="shared" si="130"/>
        <v>100119</v>
      </c>
      <c r="J347" s="7">
        <f t="shared" si="130"/>
        <v>100119</v>
      </c>
      <c r="K347" s="12"/>
      <c r="L347" s="12"/>
      <c r="M347" s="12"/>
      <c r="N347" s="12"/>
      <c r="O347" s="12"/>
      <c r="P347" s="12"/>
      <c r="Q347" s="12"/>
      <c r="R347" s="12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8"/>
      <c r="AM347" s="18"/>
      <c r="AN347" s="18"/>
      <c r="AO347" s="18"/>
      <c r="AP347" s="18"/>
      <c r="AQ347" s="18"/>
      <c r="AR347" s="18"/>
      <c r="AS347" s="18"/>
      <c r="AT347" s="18"/>
      <c r="AU347" s="18"/>
      <c r="AV347" s="18"/>
      <c r="AW347" s="18"/>
      <c r="AX347" s="18"/>
      <c r="AY347" s="18"/>
      <c r="AZ347" s="18"/>
      <c r="BA347" s="18"/>
      <c r="BB347" s="18"/>
      <c r="BC347" s="18"/>
      <c r="BD347" s="18"/>
      <c r="BE347" s="18"/>
      <c r="BF347" s="18"/>
      <c r="BG347" s="18"/>
      <c r="BH347" s="18"/>
      <c r="BI347" s="18"/>
      <c r="BJ347" s="18"/>
      <c r="BK347" s="18"/>
      <c r="BL347" s="18"/>
      <c r="BM347" s="18"/>
      <c r="BN347" s="18"/>
      <c r="BO347" s="18"/>
      <c r="BP347" s="18"/>
      <c r="BQ347" s="18"/>
      <c r="BR347" s="18"/>
      <c r="BS347" s="18"/>
      <c r="BT347" s="34"/>
      <c r="BU347" s="34"/>
      <c r="BV347" s="34"/>
      <c r="BW347" s="34"/>
      <c r="BX347" s="34"/>
    </row>
    <row r="348" spans="1:76" s="6" customFormat="1" ht="45" customHeight="1" x14ac:dyDescent="0.25">
      <c r="A348" s="63"/>
      <c r="B348" s="66"/>
      <c r="C348" s="56" t="s">
        <v>11</v>
      </c>
      <c r="D348" s="7">
        <f t="shared" si="123"/>
        <v>0</v>
      </c>
      <c r="E348" s="7">
        <f t="shared" ref="E348:J348" si="131">E353</f>
        <v>0</v>
      </c>
      <c r="F348" s="7">
        <f t="shared" si="131"/>
        <v>0</v>
      </c>
      <c r="G348" s="7">
        <f t="shared" si="131"/>
        <v>0</v>
      </c>
      <c r="H348" s="7">
        <f t="shared" si="131"/>
        <v>0</v>
      </c>
      <c r="I348" s="7">
        <f t="shared" si="131"/>
        <v>0</v>
      </c>
      <c r="J348" s="7">
        <f t="shared" si="131"/>
        <v>0</v>
      </c>
      <c r="K348" s="12"/>
      <c r="L348" s="12"/>
      <c r="M348" s="12"/>
      <c r="N348" s="12"/>
      <c r="O348" s="12"/>
      <c r="P348" s="12"/>
      <c r="Q348" s="12"/>
      <c r="R348" s="12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  <c r="AM348" s="18"/>
      <c r="AN348" s="18"/>
      <c r="AO348" s="18"/>
      <c r="AP348" s="18"/>
      <c r="AQ348" s="18"/>
      <c r="AR348" s="18"/>
      <c r="AS348" s="18"/>
      <c r="AT348" s="18"/>
      <c r="AU348" s="18"/>
      <c r="AV348" s="18"/>
      <c r="AW348" s="18"/>
      <c r="AX348" s="18"/>
      <c r="AY348" s="18"/>
      <c r="AZ348" s="18"/>
      <c r="BA348" s="18"/>
      <c r="BB348" s="18"/>
      <c r="BC348" s="18"/>
      <c r="BD348" s="18"/>
      <c r="BE348" s="18"/>
      <c r="BF348" s="18"/>
      <c r="BG348" s="18"/>
      <c r="BH348" s="18"/>
      <c r="BI348" s="18"/>
      <c r="BJ348" s="18"/>
      <c r="BK348" s="18"/>
      <c r="BL348" s="18"/>
      <c r="BM348" s="18"/>
      <c r="BN348" s="18"/>
      <c r="BO348" s="18"/>
      <c r="BP348" s="18"/>
      <c r="BQ348" s="18"/>
      <c r="BR348" s="18"/>
      <c r="BS348" s="18"/>
      <c r="BT348" s="34"/>
      <c r="BU348" s="34"/>
      <c r="BV348" s="34"/>
      <c r="BW348" s="34"/>
      <c r="BX348" s="34"/>
    </row>
    <row r="349" spans="1:76" s="6" customFormat="1" ht="33" customHeight="1" x14ac:dyDescent="0.25">
      <c r="A349" s="70" t="s">
        <v>62</v>
      </c>
      <c r="B349" s="67" t="s">
        <v>68</v>
      </c>
      <c r="C349" s="56" t="s">
        <v>7</v>
      </c>
      <c r="D349" s="7">
        <f t="shared" si="123"/>
        <v>686051.4</v>
      </c>
      <c r="E349" s="7">
        <f t="shared" ref="E349:J349" si="132">E350+E351+E352+E353</f>
        <v>189725.4</v>
      </c>
      <c r="F349" s="7">
        <f t="shared" si="132"/>
        <v>95850</v>
      </c>
      <c r="G349" s="7">
        <f t="shared" si="132"/>
        <v>100119</v>
      </c>
      <c r="H349" s="7">
        <f t="shared" si="132"/>
        <v>100119</v>
      </c>
      <c r="I349" s="7">
        <f t="shared" si="132"/>
        <v>100119</v>
      </c>
      <c r="J349" s="7">
        <f t="shared" si="132"/>
        <v>100119</v>
      </c>
      <c r="K349" s="12"/>
      <c r="L349" s="12"/>
      <c r="M349" s="12"/>
      <c r="N349" s="12"/>
      <c r="O349" s="12"/>
      <c r="P349" s="12"/>
      <c r="Q349" s="12"/>
      <c r="R349" s="12"/>
      <c r="S349" s="18"/>
      <c r="T349" s="18"/>
      <c r="U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8"/>
      <c r="AM349" s="18"/>
      <c r="AN349" s="18"/>
      <c r="AO349" s="18"/>
      <c r="AP349" s="18"/>
      <c r="AQ349" s="18"/>
      <c r="AR349" s="18"/>
      <c r="AS349" s="18"/>
      <c r="AT349" s="18"/>
      <c r="AU349" s="18"/>
      <c r="AV349" s="18"/>
      <c r="AW349" s="18"/>
      <c r="AX349" s="18"/>
      <c r="AY349" s="18"/>
      <c r="AZ349" s="18"/>
      <c r="BA349" s="18"/>
      <c r="BB349" s="18"/>
      <c r="BC349" s="18"/>
      <c r="BD349" s="18"/>
      <c r="BE349" s="18"/>
      <c r="BF349" s="18"/>
      <c r="BG349" s="18"/>
      <c r="BH349" s="18"/>
      <c r="BI349" s="18"/>
      <c r="BJ349" s="18"/>
      <c r="BK349" s="18"/>
      <c r="BL349" s="18"/>
      <c r="BM349" s="18"/>
      <c r="BN349" s="18"/>
      <c r="BO349" s="18"/>
      <c r="BP349" s="18"/>
      <c r="BQ349" s="18"/>
      <c r="BR349" s="18"/>
      <c r="BS349" s="18"/>
      <c r="BT349" s="34"/>
      <c r="BU349" s="34"/>
      <c r="BV349" s="34"/>
      <c r="BW349" s="34"/>
      <c r="BX349" s="34"/>
    </row>
    <row r="350" spans="1:76" s="6" customFormat="1" ht="33" customHeight="1" x14ac:dyDescent="0.25">
      <c r="A350" s="71"/>
      <c r="B350" s="68"/>
      <c r="C350" s="56" t="s">
        <v>15</v>
      </c>
      <c r="D350" s="7">
        <f t="shared" si="123"/>
        <v>0</v>
      </c>
      <c r="E350" s="7"/>
      <c r="F350" s="7"/>
      <c r="G350" s="7"/>
      <c r="H350" s="7"/>
      <c r="I350" s="7"/>
      <c r="J350" s="7"/>
      <c r="K350" s="12"/>
      <c r="L350" s="12"/>
      <c r="M350" s="12"/>
      <c r="N350" s="12"/>
      <c r="O350" s="12"/>
      <c r="P350" s="12"/>
      <c r="Q350" s="12"/>
      <c r="R350" s="12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  <c r="AM350" s="18"/>
      <c r="AN350" s="18"/>
      <c r="AO350" s="18"/>
      <c r="AP350" s="18"/>
      <c r="AQ350" s="18"/>
      <c r="AR350" s="18"/>
      <c r="AS350" s="18"/>
      <c r="AT350" s="18"/>
      <c r="AU350" s="18"/>
      <c r="AV350" s="18"/>
      <c r="AW350" s="18"/>
      <c r="AX350" s="18"/>
      <c r="AY350" s="18"/>
      <c r="AZ350" s="18"/>
      <c r="BA350" s="18"/>
      <c r="BB350" s="18"/>
      <c r="BC350" s="18"/>
      <c r="BD350" s="18"/>
      <c r="BE350" s="18"/>
      <c r="BF350" s="18"/>
      <c r="BG350" s="18"/>
      <c r="BH350" s="18"/>
      <c r="BI350" s="18"/>
      <c r="BJ350" s="18"/>
      <c r="BK350" s="18"/>
      <c r="BL350" s="18"/>
      <c r="BM350" s="18"/>
      <c r="BN350" s="18"/>
      <c r="BO350" s="18"/>
      <c r="BP350" s="18"/>
      <c r="BQ350" s="18"/>
      <c r="BR350" s="18"/>
      <c r="BS350" s="18"/>
      <c r="BT350" s="34"/>
      <c r="BU350" s="34"/>
      <c r="BV350" s="34"/>
      <c r="BW350" s="34"/>
      <c r="BX350" s="34"/>
    </row>
    <row r="351" spans="1:76" s="6" customFormat="1" ht="27.75" customHeight="1" x14ac:dyDescent="0.25">
      <c r="A351" s="71"/>
      <c r="B351" s="68"/>
      <c r="C351" s="56" t="s">
        <v>9</v>
      </c>
      <c r="D351" s="7">
        <f t="shared" si="123"/>
        <v>96574</v>
      </c>
      <c r="E351" s="7">
        <v>96574</v>
      </c>
      <c r="F351" s="7">
        <v>0</v>
      </c>
      <c r="G351" s="7"/>
      <c r="H351" s="7"/>
      <c r="I351" s="7"/>
      <c r="J351" s="7"/>
      <c r="K351" s="12"/>
      <c r="L351" s="12"/>
      <c r="M351" s="12"/>
      <c r="N351" s="12"/>
      <c r="O351" s="12"/>
      <c r="P351" s="12"/>
      <c r="Q351" s="12"/>
      <c r="R351" s="12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  <c r="AM351" s="18"/>
      <c r="AN351" s="18"/>
      <c r="AO351" s="18"/>
      <c r="AP351" s="18"/>
      <c r="AQ351" s="18"/>
      <c r="AR351" s="18"/>
      <c r="AS351" s="18"/>
      <c r="AT351" s="18"/>
      <c r="AU351" s="18"/>
      <c r="AV351" s="18"/>
      <c r="AW351" s="18"/>
      <c r="AX351" s="18"/>
      <c r="AY351" s="18"/>
      <c r="AZ351" s="18"/>
      <c r="BA351" s="18"/>
      <c r="BB351" s="18"/>
      <c r="BC351" s="18"/>
      <c r="BD351" s="18"/>
      <c r="BE351" s="18"/>
      <c r="BF351" s="18"/>
      <c r="BG351" s="18"/>
      <c r="BH351" s="18"/>
      <c r="BI351" s="18"/>
      <c r="BJ351" s="18"/>
      <c r="BK351" s="18"/>
      <c r="BL351" s="18"/>
      <c r="BM351" s="18"/>
      <c r="BN351" s="18"/>
      <c r="BO351" s="18"/>
      <c r="BP351" s="18"/>
      <c r="BQ351" s="18"/>
      <c r="BR351" s="18"/>
      <c r="BS351" s="18"/>
      <c r="BT351" s="34"/>
      <c r="BU351" s="34"/>
      <c r="BV351" s="34"/>
      <c r="BW351" s="34"/>
      <c r="BX351" s="34"/>
    </row>
    <row r="352" spans="1:76" s="6" customFormat="1" ht="34.5" customHeight="1" x14ac:dyDescent="0.25">
      <c r="A352" s="71"/>
      <c r="B352" s="68"/>
      <c r="C352" s="56" t="s">
        <v>10</v>
      </c>
      <c r="D352" s="7">
        <f t="shared" si="123"/>
        <v>589477.4</v>
      </c>
      <c r="E352" s="7">
        <v>93151.4</v>
      </c>
      <c r="F352" s="7">
        <v>95850</v>
      </c>
      <c r="G352" s="7">
        <v>100119</v>
      </c>
      <c r="H352" s="7">
        <v>100119</v>
      </c>
      <c r="I352" s="7">
        <v>100119</v>
      </c>
      <c r="J352" s="7">
        <v>100119</v>
      </c>
      <c r="K352" s="12"/>
      <c r="L352" s="12"/>
      <c r="M352" s="12"/>
      <c r="N352" s="12"/>
      <c r="O352" s="12"/>
      <c r="P352" s="12"/>
      <c r="Q352" s="12"/>
      <c r="R352" s="12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  <c r="AM352" s="18"/>
      <c r="AN352" s="18"/>
      <c r="AO352" s="18"/>
      <c r="AP352" s="18"/>
      <c r="AQ352" s="18"/>
      <c r="AR352" s="18"/>
      <c r="AS352" s="18"/>
      <c r="AT352" s="18"/>
      <c r="AU352" s="18"/>
      <c r="AV352" s="18"/>
      <c r="AW352" s="18"/>
      <c r="AX352" s="18"/>
      <c r="AY352" s="18"/>
      <c r="AZ352" s="18"/>
      <c r="BA352" s="18"/>
      <c r="BB352" s="18"/>
      <c r="BC352" s="18"/>
      <c r="BD352" s="18"/>
      <c r="BE352" s="18"/>
      <c r="BF352" s="18"/>
      <c r="BG352" s="18"/>
      <c r="BH352" s="18"/>
      <c r="BI352" s="18"/>
      <c r="BJ352" s="18"/>
      <c r="BK352" s="18"/>
      <c r="BL352" s="18"/>
      <c r="BM352" s="18"/>
      <c r="BN352" s="18"/>
      <c r="BO352" s="18"/>
      <c r="BP352" s="18"/>
      <c r="BQ352" s="18"/>
      <c r="BR352" s="18"/>
      <c r="BS352" s="18"/>
      <c r="BT352" s="34"/>
      <c r="BU352" s="34"/>
      <c r="BV352" s="34"/>
      <c r="BW352" s="34"/>
      <c r="BX352" s="34"/>
    </row>
    <row r="353" spans="1:76" s="6" customFormat="1" ht="36" customHeight="1" x14ac:dyDescent="0.25">
      <c r="A353" s="72"/>
      <c r="B353" s="69"/>
      <c r="C353" s="56" t="s">
        <v>11</v>
      </c>
      <c r="D353" s="7">
        <f t="shared" si="123"/>
        <v>0</v>
      </c>
      <c r="E353" s="7"/>
      <c r="F353" s="7"/>
      <c r="G353" s="7"/>
      <c r="H353" s="7"/>
      <c r="I353" s="7"/>
      <c r="J353" s="7"/>
      <c r="K353" s="12"/>
      <c r="L353" s="12"/>
      <c r="M353" s="12"/>
      <c r="N353" s="12"/>
      <c r="O353" s="12"/>
      <c r="P353" s="12"/>
      <c r="Q353" s="12"/>
      <c r="R353" s="12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  <c r="AM353" s="18"/>
      <c r="AN353" s="18"/>
      <c r="AO353" s="18"/>
      <c r="AP353" s="18"/>
      <c r="AQ353" s="18"/>
      <c r="AR353" s="18"/>
      <c r="AS353" s="18"/>
      <c r="AT353" s="18"/>
      <c r="AU353" s="18"/>
      <c r="AV353" s="18"/>
      <c r="AW353" s="18"/>
      <c r="AX353" s="18"/>
      <c r="AY353" s="18"/>
      <c r="AZ353" s="18"/>
      <c r="BA353" s="18"/>
      <c r="BB353" s="18"/>
      <c r="BC353" s="18"/>
      <c r="BD353" s="18"/>
      <c r="BE353" s="18"/>
      <c r="BF353" s="18"/>
      <c r="BG353" s="18"/>
      <c r="BH353" s="18"/>
      <c r="BI353" s="18"/>
      <c r="BJ353" s="18"/>
      <c r="BK353" s="18"/>
      <c r="BL353" s="18"/>
      <c r="BM353" s="18"/>
      <c r="BN353" s="18"/>
      <c r="BO353" s="18"/>
      <c r="BP353" s="18"/>
      <c r="BQ353" s="18"/>
      <c r="BR353" s="18"/>
      <c r="BS353" s="18"/>
      <c r="BT353" s="34"/>
      <c r="BU353" s="34"/>
      <c r="BV353" s="34"/>
      <c r="BW353" s="34"/>
      <c r="BX353" s="34"/>
    </row>
    <row r="354" spans="1:76" s="6" customFormat="1" ht="21.75" customHeight="1" x14ac:dyDescent="0.25">
      <c r="A354" s="61" t="s">
        <v>65</v>
      </c>
      <c r="B354" s="64" t="s">
        <v>194</v>
      </c>
      <c r="C354" s="56" t="s">
        <v>7</v>
      </c>
      <c r="D354" s="7">
        <f t="shared" si="123"/>
        <v>12924</v>
      </c>
      <c r="E354" s="7">
        <f t="shared" ref="E354:J354" si="133">E355+E356+E357+E358</f>
        <v>2154</v>
      </c>
      <c r="F354" s="7">
        <f t="shared" si="133"/>
        <v>2154</v>
      </c>
      <c r="G354" s="7">
        <f t="shared" si="133"/>
        <v>2154</v>
      </c>
      <c r="H354" s="7">
        <f t="shared" si="133"/>
        <v>2154</v>
      </c>
      <c r="I354" s="7">
        <f t="shared" si="133"/>
        <v>2154</v>
      </c>
      <c r="J354" s="7">
        <f t="shared" si="133"/>
        <v>2154</v>
      </c>
      <c r="K354" s="12"/>
      <c r="L354" s="12"/>
      <c r="M354" s="12"/>
      <c r="N354" s="12"/>
      <c r="O354" s="12"/>
      <c r="P354" s="12"/>
      <c r="Q354" s="12"/>
      <c r="R354" s="12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  <c r="AM354" s="18"/>
      <c r="AN354" s="18"/>
      <c r="AO354" s="18"/>
      <c r="AP354" s="18"/>
      <c r="AQ354" s="18"/>
      <c r="AR354" s="18"/>
      <c r="AS354" s="18"/>
      <c r="AT354" s="18"/>
      <c r="AU354" s="18"/>
      <c r="AV354" s="18"/>
      <c r="AW354" s="18"/>
      <c r="AX354" s="18"/>
      <c r="AY354" s="18"/>
      <c r="AZ354" s="18"/>
      <c r="BA354" s="18"/>
      <c r="BB354" s="18"/>
      <c r="BC354" s="18"/>
      <c r="BD354" s="18"/>
      <c r="BE354" s="18"/>
      <c r="BF354" s="18"/>
      <c r="BG354" s="18"/>
      <c r="BH354" s="18"/>
      <c r="BI354" s="18"/>
      <c r="BJ354" s="18"/>
      <c r="BK354" s="18"/>
      <c r="BL354" s="18"/>
      <c r="BM354" s="18"/>
      <c r="BN354" s="18"/>
      <c r="BO354" s="18"/>
      <c r="BP354" s="18"/>
      <c r="BQ354" s="18"/>
      <c r="BR354" s="18"/>
      <c r="BS354" s="18"/>
      <c r="BT354" s="34"/>
      <c r="BU354" s="34"/>
      <c r="BV354" s="34"/>
      <c r="BW354" s="34"/>
      <c r="BX354" s="34"/>
    </row>
    <row r="355" spans="1:76" s="6" customFormat="1" ht="24" customHeight="1" x14ac:dyDescent="0.25">
      <c r="A355" s="62"/>
      <c r="B355" s="65"/>
      <c r="C355" s="56" t="s">
        <v>15</v>
      </c>
      <c r="D355" s="7">
        <f t="shared" si="123"/>
        <v>0</v>
      </c>
      <c r="E355" s="7">
        <f>E360</f>
        <v>0</v>
      </c>
      <c r="F355" s="7">
        <f t="shared" ref="F355:J355" si="134">F360</f>
        <v>0</v>
      </c>
      <c r="G355" s="7">
        <f t="shared" si="134"/>
        <v>0</v>
      </c>
      <c r="H355" s="7">
        <f t="shared" si="134"/>
        <v>0</v>
      </c>
      <c r="I355" s="7">
        <f t="shared" si="134"/>
        <v>0</v>
      </c>
      <c r="J355" s="7">
        <f t="shared" si="134"/>
        <v>0</v>
      </c>
      <c r="K355" s="12"/>
      <c r="L355" s="12"/>
      <c r="M355" s="12"/>
      <c r="N355" s="12"/>
      <c r="O355" s="12"/>
      <c r="P355" s="12"/>
      <c r="Q355" s="12"/>
      <c r="R355" s="12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  <c r="AM355" s="18"/>
      <c r="AN355" s="18"/>
      <c r="AO355" s="18"/>
      <c r="AP355" s="18"/>
      <c r="AQ355" s="18"/>
      <c r="AR355" s="18"/>
      <c r="AS355" s="18"/>
      <c r="AT355" s="18"/>
      <c r="AU355" s="18"/>
      <c r="AV355" s="18"/>
      <c r="AW355" s="18"/>
      <c r="AX355" s="18"/>
      <c r="AY355" s="18"/>
      <c r="AZ355" s="18"/>
      <c r="BA355" s="18"/>
      <c r="BB355" s="18"/>
      <c r="BC355" s="18"/>
      <c r="BD355" s="18"/>
      <c r="BE355" s="18"/>
      <c r="BF355" s="18"/>
      <c r="BG355" s="18"/>
      <c r="BH355" s="18"/>
      <c r="BI355" s="18"/>
      <c r="BJ355" s="18"/>
      <c r="BK355" s="18"/>
      <c r="BL355" s="18"/>
      <c r="BM355" s="18"/>
      <c r="BN355" s="18"/>
      <c r="BO355" s="18"/>
      <c r="BP355" s="18"/>
      <c r="BQ355" s="18"/>
      <c r="BR355" s="18"/>
      <c r="BS355" s="18"/>
      <c r="BT355" s="34"/>
      <c r="BU355" s="34"/>
      <c r="BV355" s="34"/>
      <c r="BW355" s="34"/>
      <c r="BX355" s="34"/>
    </row>
    <row r="356" spans="1:76" s="6" customFormat="1" ht="21.75" customHeight="1" x14ac:dyDescent="0.25">
      <c r="A356" s="62"/>
      <c r="B356" s="65"/>
      <c r="C356" s="56" t="s">
        <v>9</v>
      </c>
      <c r="D356" s="7">
        <f t="shared" si="123"/>
        <v>0</v>
      </c>
      <c r="E356" s="7">
        <f t="shared" ref="E356:J358" si="135">E361</f>
        <v>0</v>
      </c>
      <c r="F356" s="7">
        <f t="shared" si="135"/>
        <v>0</v>
      </c>
      <c r="G356" s="7">
        <f t="shared" si="135"/>
        <v>0</v>
      </c>
      <c r="H356" s="7">
        <f t="shared" si="135"/>
        <v>0</v>
      </c>
      <c r="I356" s="7">
        <f t="shared" si="135"/>
        <v>0</v>
      </c>
      <c r="J356" s="7">
        <f t="shared" si="135"/>
        <v>0</v>
      </c>
      <c r="K356" s="12"/>
      <c r="L356" s="12"/>
      <c r="M356" s="12"/>
      <c r="N356" s="12"/>
      <c r="O356" s="12"/>
      <c r="P356" s="12"/>
      <c r="Q356" s="12"/>
      <c r="R356" s="12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  <c r="AM356" s="18"/>
      <c r="AN356" s="18"/>
      <c r="AO356" s="18"/>
      <c r="AP356" s="18"/>
      <c r="AQ356" s="18"/>
      <c r="AR356" s="18"/>
      <c r="AS356" s="18"/>
      <c r="AT356" s="18"/>
      <c r="AU356" s="18"/>
      <c r="AV356" s="18"/>
      <c r="AW356" s="18"/>
      <c r="AX356" s="18"/>
      <c r="AY356" s="18"/>
      <c r="AZ356" s="18"/>
      <c r="BA356" s="18"/>
      <c r="BB356" s="18"/>
      <c r="BC356" s="18"/>
      <c r="BD356" s="18"/>
      <c r="BE356" s="18"/>
      <c r="BF356" s="18"/>
      <c r="BG356" s="18"/>
      <c r="BH356" s="18"/>
      <c r="BI356" s="18"/>
      <c r="BJ356" s="18"/>
      <c r="BK356" s="18"/>
      <c r="BL356" s="18"/>
      <c r="BM356" s="18"/>
      <c r="BN356" s="18"/>
      <c r="BO356" s="18"/>
      <c r="BP356" s="18"/>
      <c r="BQ356" s="18"/>
      <c r="BR356" s="18"/>
      <c r="BS356" s="18"/>
      <c r="BT356" s="34"/>
      <c r="BU356" s="34"/>
      <c r="BV356" s="34"/>
      <c r="BW356" s="34"/>
      <c r="BX356" s="34"/>
    </row>
    <row r="357" spans="1:76" s="6" customFormat="1" ht="30.75" customHeight="1" x14ac:dyDescent="0.25">
      <c r="A357" s="62"/>
      <c r="B357" s="65"/>
      <c r="C357" s="56" t="s">
        <v>10</v>
      </c>
      <c r="D357" s="7">
        <f t="shared" si="123"/>
        <v>12924</v>
      </c>
      <c r="E357" s="7">
        <f t="shared" si="135"/>
        <v>2154</v>
      </c>
      <c r="F357" s="7">
        <f t="shared" si="135"/>
        <v>2154</v>
      </c>
      <c r="G357" s="7">
        <f t="shared" si="135"/>
        <v>2154</v>
      </c>
      <c r="H357" s="7">
        <f t="shared" si="135"/>
        <v>2154</v>
      </c>
      <c r="I357" s="7">
        <f t="shared" si="135"/>
        <v>2154</v>
      </c>
      <c r="J357" s="7">
        <f t="shared" si="135"/>
        <v>2154</v>
      </c>
      <c r="K357" s="12"/>
      <c r="L357" s="12"/>
      <c r="M357" s="12"/>
      <c r="N357" s="12"/>
      <c r="O357" s="12"/>
      <c r="P357" s="12"/>
      <c r="Q357" s="12"/>
      <c r="R357" s="12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  <c r="AM357" s="18"/>
      <c r="AN357" s="18"/>
      <c r="AO357" s="18"/>
      <c r="AP357" s="18"/>
      <c r="AQ357" s="18"/>
      <c r="AR357" s="18"/>
      <c r="AS357" s="18"/>
      <c r="AT357" s="18"/>
      <c r="AU357" s="18"/>
      <c r="AV357" s="18"/>
      <c r="AW357" s="18"/>
      <c r="AX357" s="18"/>
      <c r="AY357" s="18"/>
      <c r="AZ357" s="18"/>
      <c r="BA357" s="18"/>
      <c r="BB357" s="18"/>
      <c r="BC357" s="18"/>
      <c r="BD357" s="18"/>
      <c r="BE357" s="18"/>
      <c r="BF357" s="18"/>
      <c r="BG357" s="18"/>
      <c r="BH357" s="18"/>
      <c r="BI357" s="18"/>
      <c r="BJ357" s="18"/>
      <c r="BK357" s="18"/>
      <c r="BL357" s="18"/>
      <c r="BM357" s="18"/>
      <c r="BN357" s="18"/>
      <c r="BO357" s="18"/>
      <c r="BP357" s="18"/>
      <c r="BQ357" s="18"/>
      <c r="BR357" s="18"/>
      <c r="BS357" s="18"/>
      <c r="BT357" s="34"/>
      <c r="BU357" s="34"/>
      <c r="BV357" s="34"/>
      <c r="BW357" s="34"/>
      <c r="BX357" s="34"/>
    </row>
    <row r="358" spans="1:76" s="6" customFormat="1" ht="39" customHeight="1" x14ac:dyDescent="0.25">
      <c r="A358" s="63"/>
      <c r="B358" s="66"/>
      <c r="C358" s="56" t="s">
        <v>11</v>
      </c>
      <c r="D358" s="7">
        <f t="shared" si="123"/>
        <v>0</v>
      </c>
      <c r="E358" s="7">
        <f t="shared" si="135"/>
        <v>0</v>
      </c>
      <c r="F358" s="7">
        <f t="shared" si="135"/>
        <v>0</v>
      </c>
      <c r="G358" s="7">
        <f t="shared" si="135"/>
        <v>0</v>
      </c>
      <c r="H358" s="7">
        <f t="shared" si="135"/>
        <v>0</v>
      </c>
      <c r="I358" s="7">
        <f t="shared" si="135"/>
        <v>0</v>
      </c>
      <c r="J358" s="7">
        <f t="shared" si="135"/>
        <v>0</v>
      </c>
      <c r="K358" s="12"/>
      <c r="L358" s="12"/>
      <c r="M358" s="12"/>
      <c r="N358" s="12"/>
      <c r="O358" s="12"/>
      <c r="P358" s="12"/>
      <c r="Q358" s="12"/>
      <c r="R358" s="12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  <c r="AM358" s="18"/>
      <c r="AN358" s="18"/>
      <c r="AO358" s="18"/>
      <c r="AP358" s="18"/>
      <c r="AQ358" s="18"/>
      <c r="AR358" s="18"/>
      <c r="AS358" s="18"/>
      <c r="AT358" s="18"/>
      <c r="AU358" s="18"/>
      <c r="AV358" s="18"/>
      <c r="AW358" s="18"/>
      <c r="AX358" s="18"/>
      <c r="AY358" s="18"/>
      <c r="AZ358" s="18"/>
      <c r="BA358" s="18"/>
      <c r="BB358" s="18"/>
      <c r="BC358" s="18"/>
      <c r="BD358" s="18"/>
      <c r="BE358" s="18"/>
      <c r="BF358" s="18"/>
      <c r="BG358" s="18"/>
      <c r="BH358" s="18"/>
      <c r="BI358" s="18"/>
      <c r="BJ358" s="18"/>
      <c r="BK358" s="18"/>
      <c r="BL358" s="18"/>
      <c r="BM358" s="18"/>
      <c r="BN358" s="18"/>
      <c r="BO358" s="18"/>
      <c r="BP358" s="18"/>
      <c r="BQ358" s="18"/>
      <c r="BR358" s="18"/>
      <c r="BS358" s="18"/>
      <c r="BT358" s="34"/>
      <c r="BU358" s="34"/>
      <c r="BV358" s="34"/>
      <c r="BW358" s="34"/>
      <c r="BX358" s="34"/>
    </row>
    <row r="359" spans="1:76" s="6" customFormat="1" ht="34.5" customHeight="1" x14ac:dyDescent="0.25">
      <c r="A359" s="61" t="s">
        <v>67</v>
      </c>
      <c r="B359" s="64" t="s">
        <v>71</v>
      </c>
      <c r="C359" s="56" t="s">
        <v>7</v>
      </c>
      <c r="D359" s="7">
        <f t="shared" si="123"/>
        <v>12924</v>
      </c>
      <c r="E359" s="7">
        <f t="shared" ref="E359:J359" si="136">E360+E361+E362+E363</f>
        <v>2154</v>
      </c>
      <c r="F359" s="7">
        <f t="shared" si="136"/>
        <v>2154</v>
      </c>
      <c r="G359" s="7">
        <f t="shared" si="136"/>
        <v>2154</v>
      </c>
      <c r="H359" s="7">
        <f t="shared" si="136"/>
        <v>2154</v>
      </c>
      <c r="I359" s="7">
        <f t="shared" si="136"/>
        <v>2154</v>
      </c>
      <c r="J359" s="7">
        <f t="shared" si="136"/>
        <v>2154</v>
      </c>
      <c r="K359" s="12"/>
      <c r="L359" s="12"/>
      <c r="M359" s="12"/>
      <c r="N359" s="12"/>
      <c r="O359" s="12"/>
      <c r="P359" s="12"/>
      <c r="Q359" s="12"/>
      <c r="R359" s="12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  <c r="AM359" s="18"/>
      <c r="AN359" s="18"/>
      <c r="AO359" s="18"/>
      <c r="AP359" s="18"/>
      <c r="AQ359" s="18"/>
      <c r="AR359" s="18"/>
      <c r="AS359" s="18"/>
      <c r="AT359" s="18"/>
      <c r="AU359" s="18"/>
      <c r="AV359" s="18"/>
      <c r="AW359" s="18"/>
      <c r="AX359" s="18"/>
      <c r="AY359" s="18"/>
      <c r="AZ359" s="18"/>
      <c r="BA359" s="18"/>
      <c r="BB359" s="18"/>
      <c r="BC359" s="18"/>
      <c r="BD359" s="18"/>
      <c r="BE359" s="18"/>
      <c r="BF359" s="18"/>
      <c r="BG359" s="18"/>
      <c r="BH359" s="18"/>
      <c r="BI359" s="18"/>
      <c r="BJ359" s="18"/>
      <c r="BK359" s="18"/>
      <c r="BL359" s="18"/>
      <c r="BM359" s="18"/>
      <c r="BN359" s="18"/>
      <c r="BO359" s="18"/>
      <c r="BP359" s="18"/>
      <c r="BQ359" s="18"/>
      <c r="BR359" s="18"/>
      <c r="BS359" s="18"/>
      <c r="BT359" s="34"/>
      <c r="BU359" s="34"/>
      <c r="BV359" s="34"/>
      <c r="BW359" s="34"/>
      <c r="BX359" s="34"/>
    </row>
    <row r="360" spans="1:76" s="6" customFormat="1" ht="32.25" customHeight="1" x14ac:dyDescent="0.25">
      <c r="A360" s="62"/>
      <c r="B360" s="65"/>
      <c r="C360" s="56" t="s">
        <v>15</v>
      </c>
      <c r="D360" s="7">
        <f t="shared" si="123"/>
        <v>0</v>
      </c>
      <c r="E360" s="7"/>
      <c r="F360" s="7"/>
      <c r="G360" s="7"/>
      <c r="H360" s="7"/>
      <c r="I360" s="7"/>
      <c r="J360" s="7"/>
      <c r="K360" s="12"/>
      <c r="L360" s="12"/>
      <c r="M360" s="12"/>
      <c r="N360" s="12"/>
      <c r="O360" s="12"/>
      <c r="P360" s="12"/>
      <c r="Q360" s="12"/>
      <c r="R360" s="12"/>
      <c r="S360" s="18"/>
      <c r="T360" s="18"/>
      <c r="U360" s="18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  <c r="AK360" s="18"/>
      <c r="AL360" s="18"/>
      <c r="AM360" s="18"/>
      <c r="AN360" s="18"/>
      <c r="AO360" s="18"/>
      <c r="AP360" s="18"/>
      <c r="AQ360" s="18"/>
      <c r="AR360" s="18"/>
      <c r="AS360" s="18"/>
      <c r="AT360" s="18"/>
      <c r="AU360" s="18"/>
      <c r="AV360" s="18"/>
      <c r="AW360" s="18"/>
      <c r="AX360" s="18"/>
      <c r="AY360" s="18"/>
      <c r="AZ360" s="18"/>
      <c r="BA360" s="18"/>
      <c r="BB360" s="18"/>
      <c r="BC360" s="18"/>
      <c r="BD360" s="18"/>
      <c r="BE360" s="18"/>
      <c r="BF360" s="18"/>
      <c r="BG360" s="18"/>
      <c r="BH360" s="18"/>
      <c r="BI360" s="18"/>
      <c r="BJ360" s="18"/>
      <c r="BK360" s="18"/>
      <c r="BL360" s="18"/>
      <c r="BM360" s="18"/>
      <c r="BN360" s="18"/>
      <c r="BO360" s="18"/>
      <c r="BP360" s="18"/>
      <c r="BQ360" s="18"/>
      <c r="BR360" s="18"/>
      <c r="BS360" s="18"/>
      <c r="BT360" s="34"/>
      <c r="BU360" s="34"/>
      <c r="BV360" s="34"/>
      <c r="BW360" s="34"/>
      <c r="BX360" s="34"/>
    </row>
    <row r="361" spans="1:76" s="6" customFormat="1" ht="23.25" customHeight="1" x14ac:dyDescent="0.25">
      <c r="A361" s="62"/>
      <c r="B361" s="65"/>
      <c r="C361" s="56" t="s">
        <v>9</v>
      </c>
      <c r="D361" s="7">
        <f t="shared" si="123"/>
        <v>0</v>
      </c>
      <c r="E361" s="7"/>
      <c r="F361" s="7"/>
      <c r="G361" s="7"/>
      <c r="H361" s="7"/>
      <c r="I361" s="7"/>
      <c r="J361" s="7"/>
      <c r="K361" s="12"/>
      <c r="L361" s="12"/>
      <c r="M361" s="12"/>
      <c r="N361" s="12"/>
      <c r="O361" s="12"/>
      <c r="P361" s="12"/>
      <c r="Q361" s="12"/>
      <c r="R361" s="12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8"/>
      <c r="AL361" s="18"/>
      <c r="AM361" s="18"/>
      <c r="AN361" s="18"/>
      <c r="AO361" s="18"/>
      <c r="AP361" s="18"/>
      <c r="AQ361" s="18"/>
      <c r="AR361" s="18"/>
      <c r="AS361" s="18"/>
      <c r="AT361" s="18"/>
      <c r="AU361" s="18"/>
      <c r="AV361" s="18"/>
      <c r="AW361" s="18"/>
      <c r="AX361" s="18"/>
      <c r="AY361" s="18"/>
      <c r="AZ361" s="18"/>
      <c r="BA361" s="18"/>
      <c r="BB361" s="18"/>
      <c r="BC361" s="18"/>
      <c r="BD361" s="18"/>
      <c r="BE361" s="18"/>
      <c r="BF361" s="18"/>
      <c r="BG361" s="18"/>
      <c r="BH361" s="18"/>
      <c r="BI361" s="18"/>
      <c r="BJ361" s="18"/>
      <c r="BK361" s="18"/>
      <c r="BL361" s="18"/>
      <c r="BM361" s="18"/>
      <c r="BN361" s="18"/>
      <c r="BO361" s="18"/>
      <c r="BP361" s="18"/>
      <c r="BQ361" s="18"/>
      <c r="BR361" s="18"/>
      <c r="BS361" s="18"/>
      <c r="BT361" s="34"/>
      <c r="BU361" s="34"/>
      <c r="BV361" s="34"/>
      <c r="BW361" s="34"/>
      <c r="BX361" s="34"/>
    </row>
    <row r="362" spans="1:76" s="6" customFormat="1" ht="41.25" customHeight="1" x14ac:dyDescent="0.25">
      <c r="A362" s="62"/>
      <c r="B362" s="65"/>
      <c r="C362" s="56" t="s">
        <v>10</v>
      </c>
      <c r="D362" s="7">
        <f t="shared" si="123"/>
        <v>12924</v>
      </c>
      <c r="E362" s="7">
        <v>2154</v>
      </c>
      <c r="F362" s="7">
        <v>2154</v>
      </c>
      <c r="G362" s="7">
        <v>2154</v>
      </c>
      <c r="H362" s="7">
        <v>2154</v>
      </c>
      <c r="I362" s="7">
        <v>2154</v>
      </c>
      <c r="J362" s="7">
        <v>2154</v>
      </c>
      <c r="K362" s="12"/>
      <c r="L362" s="12"/>
      <c r="M362" s="12"/>
      <c r="N362" s="12"/>
      <c r="O362" s="12"/>
      <c r="P362" s="12"/>
      <c r="Q362" s="12"/>
      <c r="R362" s="12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  <c r="AM362" s="18"/>
      <c r="AN362" s="18"/>
      <c r="AO362" s="18"/>
      <c r="AP362" s="18"/>
      <c r="AQ362" s="18"/>
      <c r="AR362" s="18"/>
      <c r="AS362" s="18"/>
      <c r="AT362" s="18"/>
      <c r="AU362" s="18"/>
      <c r="AV362" s="18"/>
      <c r="AW362" s="18"/>
      <c r="AX362" s="18"/>
      <c r="AY362" s="18"/>
      <c r="AZ362" s="18"/>
      <c r="BA362" s="18"/>
      <c r="BB362" s="18"/>
      <c r="BC362" s="18"/>
      <c r="BD362" s="18"/>
      <c r="BE362" s="18"/>
      <c r="BF362" s="18"/>
      <c r="BG362" s="18"/>
      <c r="BH362" s="18"/>
      <c r="BI362" s="18"/>
      <c r="BJ362" s="18"/>
      <c r="BK362" s="18"/>
      <c r="BL362" s="18"/>
      <c r="BM362" s="18"/>
      <c r="BN362" s="18"/>
      <c r="BO362" s="18"/>
      <c r="BP362" s="18"/>
      <c r="BQ362" s="18"/>
      <c r="BR362" s="18"/>
      <c r="BS362" s="18"/>
      <c r="BT362" s="34"/>
      <c r="BU362" s="34"/>
      <c r="BV362" s="34"/>
      <c r="BW362" s="34"/>
      <c r="BX362" s="34"/>
    </row>
    <row r="363" spans="1:76" s="6" customFormat="1" ht="31.5" customHeight="1" x14ac:dyDescent="0.25">
      <c r="A363" s="63"/>
      <c r="B363" s="66"/>
      <c r="C363" s="56" t="s">
        <v>11</v>
      </c>
      <c r="D363" s="7">
        <f t="shared" si="123"/>
        <v>0</v>
      </c>
      <c r="E363" s="7"/>
      <c r="F363" s="7"/>
      <c r="G363" s="7"/>
      <c r="H363" s="7"/>
      <c r="I363" s="7"/>
      <c r="J363" s="7"/>
      <c r="K363" s="12"/>
      <c r="L363" s="12"/>
      <c r="M363" s="12"/>
      <c r="N363" s="12"/>
      <c r="O363" s="12"/>
      <c r="P363" s="12"/>
      <c r="Q363" s="12"/>
      <c r="R363" s="12"/>
      <c r="S363" s="18"/>
      <c r="T363" s="18"/>
      <c r="U363" s="18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8"/>
      <c r="AL363" s="18"/>
      <c r="AM363" s="18"/>
      <c r="AN363" s="18"/>
      <c r="AO363" s="18"/>
      <c r="AP363" s="18"/>
      <c r="AQ363" s="18"/>
      <c r="AR363" s="18"/>
      <c r="AS363" s="18"/>
      <c r="AT363" s="18"/>
      <c r="AU363" s="18"/>
      <c r="AV363" s="18"/>
      <c r="AW363" s="18"/>
      <c r="AX363" s="18"/>
      <c r="AY363" s="18"/>
      <c r="AZ363" s="18"/>
      <c r="BA363" s="18"/>
      <c r="BB363" s="18"/>
      <c r="BC363" s="18"/>
      <c r="BD363" s="18"/>
      <c r="BE363" s="18"/>
      <c r="BF363" s="18"/>
      <c r="BG363" s="18"/>
      <c r="BH363" s="18"/>
      <c r="BI363" s="18"/>
      <c r="BJ363" s="18"/>
      <c r="BK363" s="18"/>
      <c r="BL363" s="18"/>
      <c r="BM363" s="18"/>
      <c r="BN363" s="18"/>
      <c r="BO363" s="18"/>
      <c r="BP363" s="18"/>
      <c r="BQ363" s="18"/>
      <c r="BR363" s="18"/>
      <c r="BS363" s="18"/>
      <c r="BT363" s="34"/>
      <c r="BU363" s="34"/>
      <c r="BV363" s="34"/>
      <c r="BW363" s="34"/>
      <c r="BX363" s="34"/>
    </row>
    <row r="364" spans="1:76" s="6" customFormat="1" ht="33" customHeight="1" x14ac:dyDescent="0.25">
      <c r="A364" s="61" t="s">
        <v>69</v>
      </c>
      <c r="B364" s="67" t="s">
        <v>177</v>
      </c>
      <c r="C364" s="56" t="s">
        <v>7</v>
      </c>
      <c r="D364" s="7">
        <f t="shared" si="123"/>
        <v>66313595.100000001</v>
      </c>
      <c r="E364" s="7">
        <f t="shared" ref="E364:J364" si="137">E365+E366+E367+E368</f>
        <v>9910340.5</v>
      </c>
      <c r="F364" s="7">
        <f t="shared" si="137"/>
        <v>10512818.199999999</v>
      </c>
      <c r="G364" s="7">
        <f t="shared" si="137"/>
        <v>10882529.300000001</v>
      </c>
      <c r="H364" s="7">
        <f t="shared" si="137"/>
        <v>11266177.300000001</v>
      </c>
      <c r="I364" s="7">
        <f t="shared" si="137"/>
        <v>11664294.9</v>
      </c>
      <c r="J364" s="7">
        <f t="shared" si="137"/>
        <v>12077434.9</v>
      </c>
      <c r="K364" s="12"/>
      <c r="L364" s="12"/>
      <c r="M364" s="12"/>
      <c r="N364" s="12"/>
      <c r="O364" s="12"/>
      <c r="P364" s="12"/>
      <c r="Q364" s="12"/>
      <c r="R364" s="12"/>
      <c r="S364" s="18"/>
      <c r="T364" s="18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  <c r="AG364" s="22"/>
      <c r="AH364" s="22"/>
      <c r="AI364" s="22"/>
      <c r="AJ364" s="22"/>
      <c r="AK364" s="22"/>
      <c r="AL364" s="22"/>
      <c r="AM364" s="22"/>
      <c r="AN364" s="22"/>
      <c r="AO364" s="22"/>
      <c r="AP364" s="22"/>
      <c r="AQ364" s="18"/>
      <c r="AR364" s="18"/>
      <c r="AS364" s="18"/>
      <c r="AT364" s="18"/>
      <c r="AU364" s="18"/>
      <c r="AV364" s="18"/>
      <c r="AW364" s="18"/>
      <c r="AX364" s="18"/>
      <c r="AY364" s="18"/>
      <c r="AZ364" s="18"/>
      <c r="BA364" s="18"/>
      <c r="BB364" s="18"/>
      <c r="BC364" s="18"/>
      <c r="BD364" s="18"/>
      <c r="BE364" s="18"/>
      <c r="BF364" s="18"/>
      <c r="BG364" s="18"/>
      <c r="BH364" s="18"/>
      <c r="BI364" s="18"/>
      <c r="BJ364" s="18"/>
      <c r="BK364" s="18"/>
      <c r="BL364" s="18"/>
      <c r="BM364" s="18"/>
      <c r="BN364" s="18"/>
      <c r="BO364" s="18"/>
      <c r="BP364" s="18"/>
      <c r="BQ364" s="18"/>
      <c r="BR364" s="18"/>
      <c r="BS364" s="18"/>
      <c r="BT364" s="34"/>
      <c r="BU364" s="34"/>
      <c r="BV364" s="34"/>
      <c r="BW364" s="34"/>
      <c r="BX364" s="34"/>
    </row>
    <row r="365" spans="1:76" s="6" customFormat="1" ht="53.25" customHeight="1" x14ac:dyDescent="0.25">
      <c r="A365" s="62"/>
      <c r="B365" s="68"/>
      <c r="C365" s="56" t="s">
        <v>15</v>
      </c>
      <c r="D365" s="7">
        <f t="shared" si="123"/>
        <v>1952688</v>
      </c>
      <c r="E365" s="7">
        <f>E370+E375+E380+E385+E390+E395+E400</f>
        <v>325448</v>
      </c>
      <c r="F365" s="7">
        <f>F370+F375+F380+F385+F390+F395+F400</f>
        <v>325448</v>
      </c>
      <c r="G365" s="7">
        <f t="shared" ref="G365:J365" si="138">G370+G375+G380+G385+G390+G395+G400</f>
        <v>325448</v>
      </c>
      <c r="H365" s="7">
        <f t="shared" si="138"/>
        <v>325448</v>
      </c>
      <c r="I365" s="7">
        <f t="shared" si="138"/>
        <v>325448</v>
      </c>
      <c r="J365" s="7">
        <f t="shared" si="138"/>
        <v>325448</v>
      </c>
      <c r="K365" s="12"/>
      <c r="L365" s="12"/>
      <c r="M365" s="12"/>
      <c r="N365" s="12"/>
      <c r="O365" s="12"/>
      <c r="P365" s="12"/>
      <c r="Q365" s="12"/>
      <c r="R365" s="1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22"/>
      <c r="AG365" s="22"/>
      <c r="AH365" s="22"/>
      <c r="AI365" s="22"/>
      <c r="AJ365" s="22"/>
      <c r="AK365" s="22"/>
      <c r="AL365" s="22"/>
      <c r="AM365" s="22"/>
      <c r="AN365" s="22"/>
      <c r="AO365" s="22"/>
      <c r="AP365" s="22"/>
      <c r="AQ365" s="22"/>
      <c r="AR365" s="22"/>
      <c r="AS365" s="22"/>
      <c r="AT365" s="22"/>
      <c r="AU365" s="22"/>
      <c r="AV365" s="22"/>
      <c r="AW365" s="22"/>
      <c r="AX365" s="22"/>
      <c r="AY365" s="22"/>
      <c r="AZ365" s="22"/>
      <c r="BA365" s="22"/>
      <c r="BB365" s="22"/>
      <c r="BC365" s="22"/>
      <c r="BD365" s="22"/>
      <c r="BE365" s="22"/>
      <c r="BF365" s="22"/>
      <c r="BG365" s="22"/>
      <c r="BH365" s="22"/>
      <c r="BI365" s="22"/>
      <c r="BJ365" s="22"/>
      <c r="BK365" s="22"/>
      <c r="BL365" s="22"/>
      <c r="BM365" s="22"/>
      <c r="BN365" s="22"/>
      <c r="BO365" s="22"/>
      <c r="BP365" s="22"/>
      <c r="BQ365" s="22"/>
      <c r="BR365" s="22"/>
      <c r="BS365" s="22"/>
      <c r="BT365" s="35"/>
      <c r="BU365" s="35"/>
      <c r="BV365" s="35"/>
      <c r="BW365" s="35"/>
      <c r="BX365" s="34"/>
    </row>
    <row r="366" spans="1:76" s="6" customFormat="1" ht="34.5" customHeight="1" x14ac:dyDescent="0.25">
      <c r="A366" s="62"/>
      <c r="B366" s="68"/>
      <c r="C366" s="56" t="s">
        <v>9</v>
      </c>
      <c r="D366" s="7">
        <f t="shared" si="123"/>
        <v>45196795.100000001</v>
      </c>
      <c r="E366" s="7">
        <f t="shared" ref="E366:F368" si="139">E371+E376+E381+E386+E391+E396+E401</f>
        <v>6636225</v>
      </c>
      <c r="F366" s="7">
        <f t="shared" si="139"/>
        <v>7119326.7000000002</v>
      </c>
      <c r="G366" s="7">
        <f t="shared" ref="G366:J366" si="140">G371+G376+G381+G386+G391+G396+G401</f>
        <v>7404099.7999999998</v>
      </c>
      <c r="H366" s="7">
        <f t="shared" si="140"/>
        <v>7700263.7999999998</v>
      </c>
      <c r="I366" s="7">
        <f t="shared" si="140"/>
        <v>8008274.4000000004</v>
      </c>
      <c r="J366" s="7">
        <f t="shared" si="140"/>
        <v>8328605.4000000004</v>
      </c>
      <c r="K366" s="12"/>
      <c r="L366" s="12"/>
      <c r="M366" s="12"/>
      <c r="N366" s="12"/>
      <c r="O366" s="12"/>
      <c r="P366" s="12"/>
      <c r="Q366" s="12"/>
      <c r="R366" s="1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  <c r="AG366" s="22"/>
      <c r="AH366" s="22"/>
      <c r="AI366" s="22"/>
      <c r="AJ366" s="22"/>
      <c r="AK366" s="22"/>
      <c r="AL366" s="22"/>
      <c r="AM366" s="22"/>
      <c r="AN366" s="22"/>
      <c r="AO366" s="22"/>
      <c r="AP366" s="22"/>
      <c r="AQ366" s="22"/>
      <c r="AR366" s="22"/>
      <c r="AS366" s="22"/>
      <c r="AT366" s="22"/>
      <c r="AU366" s="22"/>
      <c r="AV366" s="22"/>
      <c r="AW366" s="22"/>
      <c r="AX366" s="22"/>
      <c r="AY366" s="22"/>
      <c r="AZ366" s="22"/>
      <c r="BA366" s="22"/>
      <c r="BB366" s="22"/>
      <c r="BC366" s="22"/>
      <c r="BD366" s="22"/>
      <c r="BE366" s="22"/>
      <c r="BF366" s="22"/>
      <c r="BG366" s="22"/>
      <c r="BH366" s="22"/>
      <c r="BI366" s="22"/>
      <c r="BJ366" s="22"/>
      <c r="BK366" s="22"/>
      <c r="BL366" s="22"/>
      <c r="BM366" s="22"/>
      <c r="BN366" s="22"/>
      <c r="BO366" s="22"/>
      <c r="BP366" s="22"/>
      <c r="BQ366" s="22"/>
      <c r="BR366" s="22"/>
      <c r="BS366" s="22"/>
      <c r="BT366" s="35"/>
      <c r="BU366" s="35"/>
      <c r="BV366" s="35"/>
      <c r="BW366" s="35"/>
      <c r="BX366" s="34"/>
    </row>
    <row r="367" spans="1:76" s="6" customFormat="1" ht="60" customHeight="1" x14ac:dyDescent="0.25">
      <c r="A367" s="62"/>
      <c r="B367" s="68"/>
      <c r="C367" s="56" t="s">
        <v>10</v>
      </c>
      <c r="D367" s="7">
        <f t="shared" si="123"/>
        <v>17803471</v>
      </c>
      <c r="E367" s="7">
        <f t="shared" si="139"/>
        <v>2721894</v>
      </c>
      <c r="F367" s="7">
        <f t="shared" si="139"/>
        <v>2841270</v>
      </c>
      <c r="G367" s="7">
        <f t="shared" ref="G367:J367" si="141">G372+G377+G382+G387+G392+G397+G402</f>
        <v>2926208</v>
      </c>
      <c r="H367" s="7">
        <f t="shared" si="141"/>
        <v>3013692</v>
      </c>
      <c r="I367" s="7">
        <f t="shared" si="141"/>
        <v>3103799</v>
      </c>
      <c r="J367" s="7">
        <f t="shared" si="141"/>
        <v>3196608</v>
      </c>
      <c r="K367" s="12"/>
      <c r="L367" s="12"/>
      <c r="M367" s="12"/>
      <c r="N367" s="12"/>
      <c r="O367" s="12"/>
      <c r="P367" s="12"/>
      <c r="Q367" s="12"/>
      <c r="R367" s="1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22"/>
      <c r="AG367" s="22"/>
      <c r="AH367" s="22"/>
      <c r="AI367" s="22"/>
      <c r="AJ367" s="22"/>
      <c r="AK367" s="22"/>
      <c r="AL367" s="22"/>
      <c r="AM367" s="22"/>
      <c r="AN367" s="22"/>
      <c r="AO367" s="22"/>
      <c r="AP367" s="22"/>
      <c r="AQ367" s="22"/>
      <c r="AR367" s="22"/>
      <c r="AS367" s="22"/>
      <c r="AT367" s="22"/>
      <c r="AU367" s="22"/>
      <c r="AV367" s="22"/>
      <c r="AW367" s="22"/>
      <c r="AX367" s="22"/>
      <c r="AY367" s="22"/>
      <c r="AZ367" s="22"/>
      <c r="BA367" s="22"/>
      <c r="BB367" s="22"/>
      <c r="BC367" s="22"/>
      <c r="BD367" s="22"/>
      <c r="BE367" s="22"/>
      <c r="BF367" s="22"/>
      <c r="BG367" s="22"/>
      <c r="BH367" s="22"/>
      <c r="BI367" s="22"/>
      <c r="BJ367" s="22"/>
      <c r="BK367" s="22"/>
      <c r="BL367" s="22"/>
      <c r="BM367" s="22"/>
      <c r="BN367" s="22"/>
      <c r="BO367" s="22"/>
      <c r="BP367" s="22"/>
      <c r="BQ367" s="22"/>
      <c r="BR367" s="22"/>
      <c r="BS367" s="22"/>
      <c r="BT367" s="35"/>
      <c r="BU367" s="35"/>
      <c r="BV367" s="35"/>
      <c r="BW367" s="35"/>
      <c r="BX367" s="34"/>
    </row>
    <row r="368" spans="1:76" s="6" customFormat="1" ht="39.75" customHeight="1" x14ac:dyDescent="0.25">
      <c r="A368" s="63"/>
      <c r="B368" s="69"/>
      <c r="C368" s="56" t="s">
        <v>11</v>
      </c>
      <c r="D368" s="7">
        <f t="shared" si="123"/>
        <v>1360641</v>
      </c>
      <c r="E368" s="7">
        <f t="shared" si="139"/>
        <v>226773.5</v>
      </c>
      <c r="F368" s="7">
        <f t="shared" si="139"/>
        <v>226773.5</v>
      </c>
      <c r="G368" s="7">
        <f t="shared" ref="G368:J368" si="142">G373+G378+G383+G388+G393+G398+G403</f>
        <v>226773.5</v>
      </c>
      <c r="H368" s="7">
        <f t="shared" si="142"/>
        <v>226773.5</v>
      </c>
      <c r="I368" s="7">
        <f t="shared" si="142"/>
        <v>226773.5</v>
      </c>
      <c r="J368" s="7">
        <f t="shared" si="142"/>
        <v>226773.5</v>
      </c>
      <c r="K368" s="12"/>
      <c r="L368" s="12"/>
      <c r="M368" s="12"/>
      <c r="N368" s="12"/>
      <c r="O368" s="12"/>
      <c r="P368" s="12"/>
      <c r="Q368" s="12"/>
      <c r="R368" s="1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  <c r="AG368" s="22"/>
      <c r="AH368" s="22"/>
      <c r="AI368" s="22"/>
      <c r="AJ368" s="22"/>
      <c r="AK368" s="22"/>
      <c r="AL368" s="22"/>
      <c r="AM368" s="22"/>
      <c r="AN368" s="22"/>
      <c r="AO368" s="22"/>
      <c r="AP368" s="22"/>
      <c r="AQ368" s="22"/>
      <c r="AR368" s="22"/>
      <c r="AS368" s="22"/>
      <c r="AT368" s="22"/>
      <c r="AU368" s="22"/>
      <c r="AV368" s="22"/>
      <c r="AW368" s="22"/>
      <c r="AX368" s="22"/>
      <c r="AY368" s="22"/>
      <c r="AZ368" s="22"/>
      <c r="BA368" s="22"/>
      <c r="BB368" s="22"/>
      <c r="BC368" s="22"/>
      <c r="BD368" s="22"/>
      <c r="BE368" s="22"/>
      <c r="BF368" s="22"/>
      <c r="BG368" s="22"/>
      <c r="BH368" s="22"/>
      <c r="BI368" s="22"/>
      <c r="BJ368" s="22"/>
      <c r="BK368" s="22"/>
      <c r="BL368" s="22"/>
      <c r="BM368" s="22"/>
      <c r="BN368" s="22"/>
      <c r="BO368" s="22"/>
      <c r="BP368" s="22"/>
      <c r="BQ368" s="22"/>
      <c r="BR368" s="22"/>
      <c r="BS368" s="22"/>
      <c r="BT368" s="35"/>
      <c r="BU368" s="35"/>
      <c r="BV368" s="35"/>
      <c r="BW368" s="35"/>
      <c r="BX368" s="34"/>
    </row>
    <row r="369" spans="1:76" s="6" customFormat="1" ht="27" customHeight="1" x14ac:dyDescent="0.25">
      <c r="A369" s="61" t="s">
        <v>70</v>
      </c>
      <c r="B369" s="64" t="s">
        <v>73</v>
      </c>
      <c r="C369" s="56" t="s">
        <v>7</v>
      </c>
      <c r="D369" s="7">
        <f t="shared" si="123"/>
        <v>53567858.100000001</v>
      </c>
      <c r="E369" s="7">
        <f t="shared" ref="E369:J369" si="143">E370+E371+E372+E373</f>
        <v>7953039.5</v>
      </c>
      <c r="F369" s="7">
        <f t="shared" si="143"/>
        <v>8460487.1999999993</v>
      </c>
      <c r="G369" s="7">
        <f t="shared" si="143"/>
        <v>8779075.3000000007</v>
      </c>
      <c r="H369" s="7">
        <f t="shared" si="143"/>
        <v>9110068.3000000007</v>
      </c>
      <c r="I369" s="7">
        <f t="shared" si="143"/>
        <v>9453952.9000000004</v>
      </c>
      <c r="J369" s="7">
        <f t="shared" si="143"/>
        <v>9811234.9000000004</v>
      </c>
      <c r="K369" s="12"/>
      <c r="L369" s="12"/>
      <c r="M369" s="12"/>
      <c r="N369" s="12"/>
      <c r="O369" s="12"/>
      <c r="P369" s="12"/>
      <c r="Q369" s="12"/>
      <c r="R369" s="12"/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  <c r="AM369" s="18"/>
      <c r="AN369" s="18"/>
      <c r="AO369" s="18"/>
      <c r="AP369" s="18"/>
      <c r="AQ369" s="18"/>
      <c r="AR369" s="18"/>
      <c r="AS369" s="18"/>
      <c r="AT369" s="18"/>
      <c r="AU369" s="18"/>
      <c r="AV369" s="18"/>
      <c r="AW369" s="18"/>
      <c r="AX369" s="18"/>
      <c r="AY369" s="18"/>
      <c r="AZ369" s="18"/>
      <c r="BA369" s="18"/>
      <c r="BB369" s="18"/>
      <c r="BC369" s="18"/>
      <c r="BD369" s="18"/>
      <c r="BE369" s="18"/>
      <c r="BF369" s="18"/>
      <c r="BG369" s="18"/>
      <c r="BH369" s="18"/>
      <c r="BI369" s="18"/>
      <c r="BJ369" s="18"/>
      <c r="BK369" s="18"/>
      <c r="BL369" s="18"/>
      <c r="BM369" s="18"/>
      <c r="BN369" s="18"/>
      <c r="BO369" s="18"/>
      <c r="BP369" s="22"/>
      <c r="BQ369" s="22"/>
      <c r="BR369" s="22"/>
      <c r="BS369" s="22"/>
      <c r="BT369" s="35"/>
      <c r="BU369" s="35"/>
      <c r="BV369" s="35"/>
      <c r="BW369" s="35"/>
      <c r="BX369" s="34"/>
    </row>
    <row r="370" spans="1:76" s="6" customFormat="1" ht="35.25" customHeight="1" x14ac:dyDescent="0.25">
      <c r="A370" s="62"/>
      <c r="B370" s="65"/>
      <c r="C370" s="56" t="s">
        <v>15</v>
      </c>
      <c r="D370" s="7">
        <f t="shared" si="123"/>
        <v>0</v>
      </c>
      <c r="E370" s="7"/>
      <c r="F370" s="7"/>
      <c r="G370" s="7"/>
      <c r="H370" s="7"/>
      <c r="I370" s="7"/>
      <c r="J370" s="7"/>
      <c r="K370" s="12"/>
      <c r="L370" s="12"/>
      <c r="M370" s="12"/>
      <c r="N370" s="12"/>
      <c r="O370" s="12"/>
      <c r="P370" s="12"/>
      <c r="Q370" s="12"/>
      <c r="R370" s="12"/>
      <c r="S370" s="18"/>
      <c r="T370" s="18"/>
      <c r="U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  <c r="AK370" s="18"/>
      <c r="AL370" s="18"/>
      <c r="AM370" s="18"/>
      <c r="AN370" s="18"/>
      <c r="AO370" s="18"/>
      <c r="AP370" s="18"/>
      <c r="AQ370" s="18"/>
      <c r="AR370" s="18"/>
      <c r="AS370" s="18"/>
      <c r="AT370" s="18"/>
      <c r="AU370" s="18"/>
      <c r="AV370" s="18"/>
      <c r="AW370" s="18"/>
      <c r="AX370" s="18"/>
      <c r="AY370" s="18"/>
      <c r="AZ370" s="18"/>
      <c r="BA370" s="18"/>
      <c r="BB370" s="18"/>
      <c r="BC370" s="18"/>
      <c r="BD370" s="18"/>
      <c r="BE370" s="18"/>
      <c r="BF370" s="18"/>
      <c r="BG370" s="18"/>
      <c r="BH370" s="18"/>
      <c r="BI370" s="18"/>
      <c r="BJ370" s="18"/>
      <c r="BK370" s="18"/>
      <c r="BL370" s="18"/>
      <c r="BM370" s="18"/>
      <c r="BN370" s="18"/>
      <c r="BO370" s="18"/>
      <c r="BP370" s="18"/>
      <c r="BQ370" s="18"/>
      <c r="BR370" s="18"/>
      <c r="BS370" s="18"/>
      <c r="BT370" s="34"/>
      <c r="BU370" s="34"/>
      <c r="BV370" s="34"/>
      <c r="BW370" s="34"/>
      <c r="BX370" s="34"/>
    </row>
    <row r="371" spans="1:76" s="6" customFormat="1" ht="33" customHeight="1" x14ac:dyDescent="0.25">
      <c r="A371" s="62"/>
      <c r="B371" s="65"/>
      <c r="C371" s="56" t="s">
        <v>9</v>
      </c>
      <c r="D371" s="7">
        <f t="shared" si="123"/>
        <v>45196795.100000001</v>
      </c>
      <c r="E371" s="7">
        <v>6636225</v>
      </c>
      <c r="F371" s="7">
        <v>7119326.7000000002</v>
      </c>
      <c r="G371" s="7">
        <v>7404099.7999999998</v>
      </c>
      <c r="H371" s="7">
        <v>7700263.7999999998</v>
      </c>
      <c r="I371" s="7">
        <v>8008274.4000000004</v>
      </c>
      <c r="J371" s="7">
        <v>8328605.4000000004</v>
      </c>
      <c r="K371" s="12"/>
      <c r="L371" s="12"/>
      <c r="M371" s="12"/>
      <c r="N371" s="12"/>
      <c r="O371" s="12"/>
      <c r="P371" s="12"/>
      <c r="Q371" s="12"/>
      <c r="R371" s="12"/>
      <c r="S371" s="42"/>
      <c r="T371" s="42"/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F371" s="42"/>
      <c r="AG371" s="42"/>
      <c r="AH371" s="42"/>
      <c r="AI371" s="42"/>
      <c r="AJ371" s="42"/>
      <c r="AK371" s="42"/>
      <c r="AL371" s="42"/>
      <c r="AM371" s="42"/>
      <c r="AN371" s="42"/>
      <c r="AO371" s="42"/>
      <c r="AP371" s="42"/>
      <c r="AQ371" s="42"/>
      <c r="AR371" s="42"/>
      <c r="AS371" s="42"/>
      <c r="AT371" s="42"/>
      <c r="AU371" s="42"/>
      <c r="AV371" s="42"/>
      <c r="AW371" s="42"/>
      <c r="AX371" s="42"/>
      <c r="AY371" s="42"/>
      <c r="AZ371" s="42"/>
      <c r="BA371" s="42"/>
      <c r="BB371" s="42"/>
      <c r="BC371" s="42"/>
      <c r="BD371" s="42"/>
      <c r="BE371" s="42"/>
      <c r="BF371" s="42"/>
      <c r="BG371" s="42"/>
      <c r="BH371" s="42"/>
      <c r="BI371" s="42"/>
      <c r="BJ371" s="42"/>
      <c r="BK371" s="42"/>
      <c r="BL371" s="42"/>
      <c r="BM371" s="18"/>
      <c r="BN371" s="18"/>
      <c r="BO371" s="18"/>
      <c r="BP371" s="18"/>
      <c r="BQ371" s="18"/>
      <c r="BR371" s="18"/>
      <c r="BS371" s="18"/>
      <c r="BT371" s="34"/>
      <c r="BU371" s="34"/>
      <c r="BV371" s="34"/>
      <c r="BW371" s="34"/>
      <c r="BX371" s="34"/>
    </row>
    <row r="372" spans="1:76" s="6" customFormat="1" ht="45.75" customHeight="1" x14ac:dyDescent="0.25">
      <c r="A372" s="62"/>
      <c r="B372" s="65"/>
      <c r="C372" s="56" t="s">
        <v>10</v>
      </c>
      <c r="D372" s="7">
        <f t="shared" si="123"/>
        <v>7087108</v>
      </c>
      <c r="E372" s="7">
        <v>1102822</v>
      </c>
      <c r="F372" s="7">
        <v>1127168</v>
      </c>
      <c r="G372" s="7">
        <v>1160983</v>
      </c>
      <c r="H372" s="7">
        <v>1195812</v>
      </c>
      <c r="I372" s="7">
        <v>1231686</v>
      </c>
      <c r="J372" s="7">
        <v>1268637</v>
      </c>
      <c r="K372" s="12"/>
      <c r="L372" s="12"/>
      <c r="M372" s="12"/>
      <c r="N372" s="12"/>
      <c r="O372" s="12"/>
      <c r="P372" s="12"/>
      <c r="Q372" s="12"/>
      <c r="R372" s="12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F372" s="39"/>
      <c r="AG372" s="39"/>
      <c r="AH372" s="39"/>
      <c r="AI372" s="39"/>
      <c r="AJ372" s="39"/>
      <c r="AK372" s="39"/>
      <c r="AL372" s="39"/>
      <c r="AM372" s="39"/>
      <c r="AN372" s="39"/>
      <c r="AO372" s="39"/>
      <c r="AP372" s="39"/>
      <c r="AQ372" s="39"/>
      <c r="AR372" s="39"/>
      <c r="AS372" s="39"/>
      <c r="AT372" s="39"/>
      <c r="AU372" s="39"/>
      <c r="AV372" s="39"/>
      <c r="AW372" s="39"/>
      <c r="AX372" s="39"/>
      <c r="AY372" s="39"/>
      <c r="AZ372" s="39"/>
      <c r="BA372" s="39"/>
      <c r="BB372" s="39"/>
      <c r="BC372" s="39"/>
      <c r="BD372" s="39"/>
      <c r="BE372" s="39"/>
      <c r="BF372" s="39"/>
      <c r="BG372" s="39"/>
      <c r="BH372" s="39"/>
      <c r="BI372" s="39"/>
      <c r="BJ372" s="39"/>
      <c r="BK372" s="39"/>
      <c r="BL372" s="39"/>
      <c r="BM372" s="18"/>
      <c r="BN372" s="18"/>
      <c r="BO372" s="18"/>
      <c r="BP372" s="18"/>
      <c r="BQ372" s="18"/>
      <c r="BR372" s="18"/>
      <c r="BS372" s="18"/>
      <c r="BT372" s="34"/>
      <c r="BU372" s="34"/>
      <c r="BV372" s="34"/>
      <c r="BW372" s="34"/>
      <c r="BX372" s="34"/>
    </row>
    <row r="373" spans="1:76" s="6" customFormat="1" ht="35.25" customHeight="1" x14ac:dyDescent="0.25">
      <c r="A373" s="63"/>
      <c r="B373" s="66"/>
      <c r="C373" s="56" t="s">
        <v>11</v>
      </c>
      <c r="D373" s="7">
        <f t="shared" si="123"/>
        <v>1283955</v>
      </c>
      <c r="E373" s="7">
        <v>213992.5</v>
      </c>
      <c r="F373" s="7">
        <v>213992.5</v>
      </c>
      <c r="G373" s="7">
        <v>213992.5</v>
      </c>
      <c r="H373" s="7">
        <v>213992.5</v>
      </c>
      <c r="I373" s="7">
        <v>213992.5</v>
      </c>
      <c r="J373" s="7">
        <v>213992.5</v>
      </c>
      <c r="K373" s="12"/>
      <c r="L373" s="12"/>
      <c r="M373" s="12"/>
      <c r="N373" s="12"/>
      <c r="O373" s="12"/>
      <c r="P373" s="12"/>
      <c r="Q373" s="12"/>
      <c r="R373" s="12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8"/>
      <c r="AM373" s="18"/>
      <c r="AN373" s="18"/>
      <c r="AO373" s="18"/>
      <c r="AP373" s="18"/>
      <c r="AQ373" s="18"/>
      <c r="AR373" s="18"/>
      <c r="AS373" s="18"/>
      <c r="AT373" s="18"/>
      <c r="AU373" s="18"/>
      <c r="AV373" s="18"/>
      <c r="AW373" s="18"/>
      <c r="AX373" s="18"/>
      <c r="AY373" s="18"/>
      <c r="AZ373" s="18"/>
      <c r="BA373" s="18"/>
      <c r="BB373" s="18"/>
      <c r="BC373" s="18"/>
      <c r="BD373" s="18"/>
      <c r="BE373" s="18"/>
      <c r="BF373" s="18"/>
      <c r="BG373" s="18"/>
      <c r="BH373" s="18"/>
      <c r="BI373" s="18"/>
      <c r="BJ373" s="18"/>
      <c r="BK373" s="18"/>
      <c r="BL373" s="18"/>
      <c r="BM373" s="18"/>
      <c r="BN373" s="18"/>
      <c r="BO373" s="18"/>
      <c r="BP373" s="18"/>
      <c r="BQ373" s="18"/>
      <c r="BR373" s="18"/>
      <c r="BS373" s="18"/>
      <c r="BT373" s="34"/>
      <c r="BU373" s="34"/>
      <c r="BV373" s="34"/>
      <c r="BW373" s="34"/>
      <c r="BX373" s="34"/>
    </row>
    <row r="374" spans="1:76" s="6" customFormat="1" ht="33.75" customHeight="1" x14ac:dyDescent="0.25">
      <c r="A374" s="61" t="s">
        <v>121</v>
      </c>
      <c r="B374" s="64" t="s">
        <v>178</v>
      </c>
      <c r="C374" s="56" t="s">
        <v>7</v>
      </c>
      <c r="D374" s="7">
        <f t="shared" si="123"/>
        <v>8935952</v>
      </c>
      <c r="E374" s="7">
        <f t="shared" ref="E374:J374" si="144">E375+E376+E377+E378</f>
        <v>1345970</v>
      </c>
      <c r="F374" s="7">
        <f t="shared" si="144"/>
        <v>1430352</v>
      </c>
      <c r="G374" s="7">
        <f t="shared" si="144"/>
        <v>1472879</v>
      </c>
      <c r="H374" s="7">
        <f t="shared" si="144"/>
        <v>1516682</v>
      </c>
      <c r="I374" s="7">
        <f t="shared" si="144"/>
        <v>1561799</v>
      </c>
      <c r="J374" s="7">
        <f t="shared" si="144"/>
        <v>1608270</v>
      </c>
      <c r="K374" s="12"/>
      <c r="L374" s="12"/>
      <c r="M374" s="12"/>
      <c r="N374" s="12"/>
      <c r="O374" s="12"/>
      <c r="P374" s="12"/>
      <c r="Q374" s="12"/>
      <c r="R374" s="12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8"/>
      <c r="AL374" s="18"/>
      <c r="AM374" s="18"/>
      <c r="AN374" s="18"/>
      <c r="AO374" s="18"/>
      <c r="AP374" s="18"/>
      <c r="AQ374" s="18"/>
      <c r="AR374" s="18"/>
      <c r="AS374" s="18"/>
      <c r="AT374" s="18"/>
      <c r="AU374" s="18"/>
      <c r="AV374" s="18"/>
      <c r="AW374" s="18"/>
      <c r="AX374" s="18"/>
      <c r="AY374" s="18"/>
      <c r="AZ374" s="18"/>
      <c r="BA374" s="18"/>
      <c r="BB374" s="18"/>
      <c r="BC374" s="18"/>
      <c r="BD374" s="18"/>
      <c r="BE374" s="18"/>
      <c r="BF374" s="18"/>
      <c r="BG374" s="18"/>
      <c r="BH374" s="18"/>
      <c r="BI374" s="18"/>
      <c r="BJ374" s="18"/>
      <c r="BK374" s="18"/>
      <c r="BL374" s="18"/>
      <c r="BM374" s="18"/>
      <c r="BN374" s="18"/>
      <c r="BO374" s="18"/>
      <c r="BP374" s="18"/>
      <c r="BQ374" s="18"/>
      <c r="BR374" s="18"/>
      <c r="BS374" s="18"/>
      <c r="BT374" s="34"/>
      <c r="BU374" s="34"/>
      <c r="BV374" s="34"/>
      <c r="BW374" s="34"/>
      <c r="BX374" s="34"/>
    </row>
    <row r="375" spans="1:76" s="6" customFormat="1" ht="31.5" customHeight="1" x14ac:dyDescent="0.25">
      <c r="A375" s="62"/>
      <c r="B375" s="65"/>
      <c r="C375" s="56" t="s">
        <v>15</v>
      </c>
      <c r="D375" s="7">
        <f t="shared" si="123"/>
        <v>0</v>
      </c>
      <c r="E375" s="7"/>
      <c r="F375" s="7"/>
      <c r="G375" s="7"/>
      <c r="H375" s="7"/>
      <c r="I375" s="7"/>
      <c r="J375" s="7"/>
      <c r="K375" s="12"/>
      <c r="L375" s="12"/>
      <c r="M375" s="12"/>
      <c r="N375" s="12"/>
      <c r="O375" s="12"/>
      <c r="P375" s="12"/>
      <c r="Q375" s="12"/>
      <c r="R375" s="12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8"/>
      <c r="AL375" s="18"/>
      <c r="AM375" s="18"/>
      <c r="AN375" s="18"/>
      <c r="AO375" s="18"/>
      <c r="AP375" s="18"/>
      <c r="AQ375" s="18"/>
      <c r="AR375" s="18"/>
      <c r="AS375" s="18"/>
      <c r="AT375" s="18"/>
      <c r="AU375" s="18"/>
      <c r="AV375" s="18"/>
      <c r="AW375" s="18"/>
      <c r="AX375" s="18"/>
      <c r="AY375" s="18"/>
      <c r="AZ375" s="18"/>
      <c r="BA375" s="18"/>
      <c r="BB375" s="18"/>
      <c r="BC375" s="18"/>
      <c r="BD375" s="18"/>
      <c r="BE375" s="18"/>
      <c r="BF375" s="18"/>
      <c r="BG375" s="18"/>
      <c r="BH375" s="18"/>
      <c r="BI375" s="18"/>
      <c r="BJ375" s="18"/>
      <c r="BK375" s="18"/>
      <c r="BL375" s="18"/>
      <c r="BM375" s="18"/>
      <c r="BN375" s="18"/>
      <c r="BO375" s="18"/>
      <c r="BP375" s="18"/>
      <c r="BQ375" s="18"/>
      <c r="BR375" s="18"/>
      <c r="BS375" s="18"/>
      <c r="BT375" s="34"/>
      <c r="BU375" s="34"/>
      <c r="BV375" s="34"/>
      <c r="BW375" s="34"/>
      <c r="BX375" s="34"/>
    </row>
    <row r="376" spans="1:76" s="6" customFormat="1" ht="27" customHeight="1" x14ac:dyDescent="0.25">
      <c r="A376" s="62"/>
      <c r="B376" s="65"/>
      <c r="C376" s="56" t="s">
        <v>9</v>
      </c>
      <c r="D376" s="7">
        <f t="shared" si="123"/>
        <v>0</v>
      </c>
      <c r="E376" s="7"/>
      <c r="F376" s="7"/>
      <c r="G376" s="7"/>
      <c r="H376" s="7"/>
      <c r="I376" s="7"/>
      <c r="J376" s="7"/>
      <c r="K376" s="12"/>
      <c r="L376" s="12"/>
      <c r="M376" s="12"/>
      <c r="N376" s="12"/>
      <c r="O376" s="12"/>
      <c r="P376" s="12"/>
      <c r="Q376" s="12"/>
      <c r="R376" s="12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8"/>
      <c r="AM376" s="18"/>
      <c r="AN376" s="18"/>
      <c r="AO376" s="18"/>
      <c r="AP376" s="18"/>
      <c r="AQ376" s="18"/>
      <c r="AR376" s="18"/>
      <c r="AS376" s="18"/>
      <c r="AT376" s="18"/>
      <c r="AU376" s="18"/>
      <c r="AV376" s="18"/>
      <c r="AW376" s="18"/>
      <c r="AX376" s="18"/>
      <c r="AY376" s="18"/>
      <c r="AZ376" s="18"/>
      <c r="BA376" s="18"/>
      <c r="BB376" s="18"/>
      <c r="BC376" s="18"/>
      <c r="BD376" s="18"/>
      <c r="BE376" s="18"/>
      <c r="BF376" s="18"/>
      <c r="BG376" s="18"/>
      <c r="BH376" s="18"/>
      <c r="BI376" s="18"/>
      <c r="BJ376" s="18"/>
      <c r="BK376" s="18"/>
      <c r="BL376" s="18"/>
      <c r="BM376" s="18"/>
      <c r="BN376" s="18"/>
      <c r="BO376" s="18"/>
      <c r="BP376" s="18"/>
      <c r="BQ376" s="18"/>
      <c r="BR376" s="18"/>
      <c r="BS376" s="18"/>
      <c r="BT376" s="34"/>
      <c r="BU376" s="34"/>
      <c r="BV376" s="34"/>
      <c r="BW376" s="34"/>
      <c r="BX376" s="34"/>
    </row>
    <row r="377" spans="1:76" s="6" customFormat="1" ht="36" customHeight="1" x14ac:dyDescent="0.25">
      <c r="A377" s="62"/>
      <c r="B377" s="65"/>
      <c r="C377" s="56" t="s">
        <v>10</v>
      </c>
      <c r="D377" s="7">
        <f t="shared" si="123"/>
        <v>8859266</v>
      </c>
      <c r="E377" s="7">
        <v>1333189</v>
      </c>
      <c r="F377" s="7">
        <v>1417571</v>
      </c>
      <c r="G377" s="7">
        <v>1460098</v>
      </c>
      <c r="H377" s="7">
        <v>1503901</v>
      </c>
      <c r="I377" s="7">
        <v>1549018</v>
      </c>
      <c r="J377" s="7">
        <v>1595489</v>
      </c>
      <c r="K377" s="12"/>
      <c r="L377" s="12"/>
      <c r="M377" s="12"/>
      <c r="N377" s="12"/>
      <c r="O377" s="12"/>
      <c r="P377" s="12"/>
      <c r="Q377" s="12"/>
      <c r="R377" s="12"/>
      <c r="S377" s="39"/>
      <c r="T377" s="39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F377" s="39"/>
      <c r="AG377" s="39"/>
      <c r="AH377" s="39"/>
      <c r="AI377" s="39"/>
      <c r="AJ377" s="39"/>
      <c r="AK377" s="39"/>
      <c r="AL377" s="39"/>
      <c r="AM377" s="39"/>
      <c r="AN377" s="39"/>
      <c r="AO377" s="39"/>
      <c r="AP377" s="39"/>
      <c r="AQ377" s="39"/>
      <c r="AR377" s="39"/>
      <c r="AS377" s="39"/>
      <c r="AT377" s="39"/>
      <c r="AU377" s="39"/>
      <c r="AV377" s="39"/>
      <c r="AW377" s="39"/>
      <c r="AX377" s="39"/>
      <c r="AY377" s="39"/>
      <c r="AZ377" s="39"/>
      <c r="BA377" s="39"/>
      <c r="BB377" s="39"/>
      <c r="BC377" s="39"/>
      <c r="BD377" s="39"/>
      <c r="BE377" s="39"/>
      <c r="BF377" s="39"/>
      <c r="BG377" s="39"/>
      <c r="BH377" s="39"/>
      <c r="BI377" s="39"/>
      <c r="BJ377" s="39"/>
      <c r="BK377" s="39"/>
      <c r="BL377" s="39"/>
      <c r="BM377" s="18"/>
      <c r="BN377" s="18"/>
      <c r="BO377" s="18"/>
      <c r="BP377" s="18"/>
      <c r="BQ377" s="18"/>
      <c r="BR377" s="18"/>
      <c r="BS377" s="18"/>
      <c r="BT377" s="34"/>
      <c r="BU377" s="34"/>
      <c r="BV377" s="34"/>
      <c r="BW377" s="34"/>
      <c r="BX377" s="34"/>
    </row>
    <row r="378" spans="1:76" s="6" customFormat="1" ht="34.5" customHeight="1" x14ac:dyDescent="0.25">
      <c r="A378" s="63"/>
      <c r="B378" s="66"/>
      <c r="C378" s="56" t="s">
        <v>11</v>
      </c>
      <c r="D378" s="7">
        <f t="shared" si="123"/>
        <v>76686</v>
      </c>
      <c r="E378" s="7">
        <v>12781</v>
      </c>
      <c r="F378" s="7">
        <v>12781</v>
      </c>
      <c r="G378" s="7">
        <v>12781</v>
      </c>
      <c r="H378" s="7">
        <v>12781</v>
      </c>
      <c r="I378" s="7">
        <v>12781</v>
      </c>
      <c r="J378" s="7">
        <v>12781</v>
      </c>
      <c r="K378" s="12"/>
      <c r="L378" s="12"/>
      <c r="M378" s="12"/>
      <c r="N378" s="12"/>
      <c r="O378" s="12"/>
      <c r="P378" s="12"/>
      <c r="Q378" s="12"/>
      <c r="R378" s="12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8"/>
      <c r="AL378" s="18"/>
      <c r="AM378" s="18"/>
      <c r="AN378" s="18"/>
      <c r="AO378" s="18"/>
      <c r="AP378" s="18"/>
      <c r="AQ378" s="18"/>
      <c r="AR378" s="18"/>
      <c r="AS378" s="18"/>
      <c r="AT378" s="18"/>
      <c r="AU378" s="18"/>
      <c r="AV378" s="18"/>
      <c r="AW378" s="18"/>
      <c r="AX378" s="18"/>
      <c r="AY378" s="18"/>
      <c r="AZ378" s="18"/>
      <c r="BA378" s="18"/>
      <c r="BB378" s="18"/>
      <c r="BC378" s="18"/>
      <c r="BD378" s="18"/>
      <c r="BE378" s="18"/>
      <c r="BF378" s="18"/>
      <c r="BG378" s="18"/>
      <c r="BH378" s="18"/>
      <c r="BI378" s="18"/>
      <c r="BJ378" s="18"/>
      <c r="BK378" s="18"/>
      <c r="BL378" s="18"/>
      <c r="BM378" s="18"/>
      <c r="BN378" s="18"/>
      <c r="BO378" s="18"/>
      <c r="BP378" s="18"/>
      <c r="BQ378" s="18"/>
      <c r="BR378" s="18"/>
      <c r="BS378" s="18"/>
      <c r="BT378" s="34"/>
      <c r="BU378" s="34"/>
      <c r="BV378" s="34"/>
      <c r="BW378" s="34"/>
      <c r="BX378" s="34"/>
    </row>
    <row r="379" spans="1:76" s="6" customFormat="1" ht="27.75" customHeight="1" x14ac:dyDescent="0.25">
      <c r="A379" s="61" t="s">
        <v>122</v>
      </c>
      <c r="B379" s="64" t="s">
        <v>74</v>
      </c>
      <c r="C379" s="56" t="s">
        <v>7</v>
      </c>
      <c r="D379" s="7">
        <f t="shared" si="123"/>
        <v>1565070</v>
      </c>
      <c r="E379" s="7">
        <f t="shared" ref="E379:J379" si="145">E380+E381+E382+E383</f>
        <v>240414</v>
      </c>
      <c r="F379" s="7">
        <f t="shared" si="145"/>
        <v>249505</v>
      </c>
      <c r="G379" s="7">
        <f t="shared" si="145"/>
        <v>256990</v>
      </c>
      <c r="H379" s="7">
        <f t="shared" si="145"/>
        <v>264700</v>
      </c>
      <c r="I379" s="7">
        <f t="shared" si="145"/>
        <v>272641</v>
      </c>
      <c r="J379" s="7">
        <f t="shared" si="145"/>
        <v>280820</v>
      </c>
      <c r="K379" s="12"/>
      <c r="L379" s="12"/>
      <c r="M379" s="12"/>
      <c r="N379" s="12"/>
      <c r="O379" s="12"/>
      <c r="P379" s="12"/>
      <c r="Q379" s="12"/>
      <c r="R379" s="12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8"/>
      <c r="AL379" s="18"/>
      <c r="AM379" s="18"/>
      <c r="AN379" s="18"/>
      <c r="AO379" s="18"/>
      <c r="AP379" s="18"/>
      <c r="AQ379" s="18"/>
      <c r="AR379" s="18"/>
      <c r="AS379" s="18"/>
      <c r="AT379" s="18"/>
      <c r="AU379" s="18"/>
      <c r="AV379" s="18"/>
      <c r="AW379" s="18"/>
      <c r="AX379" s="18"/>
      <c r="AY379" s="18"/>
      <c r="AZ379" s="18"/>
      <c r="BA379" s="18"/>
      <c r="BB379" s="18"/>
      <c r="BC379" s="18"/>
      <c r="BD379" s="18"/>
      <c r="BE379" s="18"/>
      <c r="BF379" s="18"/>
      <c r="BG379" s="18"/>
      <c r="BH379" s="18"/>
      <c r="BI379" s="18"/>
      <c r="BJ379" s="18"/>
      <c r="BK379" s="18"/>
      <c r="BL379" s="18"/>
      <c r="BM379" s="18"/>
      <c r="BN379" s="18"/>
      <c r="BO379" s="18"/>
      <c r="BP379" s="18"/>
      <c r="BQ379" s="18"/>
      <c r="BR379" s="18"/>
      <c r="BS379" s="18"/>
      <c r="BT379" s="34"/>
      <c r="BU379" s="34"/>
      <c r="BV379" s="34"/>
      <c r="BW379" s="34"/>
      <c r="BX379" s="34"/>
    </row>
    <row r="380" spans="1:76" s="6" customFormat="1" ht="19.5" customHeight="1" x14ac:dyDescent="0.25">
      <c r="A380" s="62"/>
      <c r="B380" s="65"/>
      <c r="C380" s="56" t="s">
        <v>15</v>
      </c>
      <c r="D380" s="7">
        <f t="shared" si="123"/>
        <v>0</v>
      </c>
      <c r="E380" s="7"/>
      <c r="F380" s="7"/>
      <c r="G380" s="7"/>
      <c r="H380" s="7"/>
      <c r="I380" s="7"/>
      <c r="J380" s="7"/>
      <c r="K380" s="12"/>
      <c r="L380" s="12"/>
      <c r="M380" s="12"/>
      <c r="N380" s="12"/>
      <c r="O380" s="12"/>
      <c r="P380" s="12"/>
      <c r="Q380" s="12"/>
      <c r="R380" s="12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  <c r="AM380" s="18"/>
      <c r="AN380" s="18"/>
      <c r="AO380" s="18"/>
      <c r="AP380" s="18"/>
      <c r="AQ380" s="18"/>
      <c r="AR380" s="18"/>
      <c r="AS380" s="18"/>
      <c r="AT380" s="18"/>
      <c r="AU380" s="18"/>
      <c r="AV380" s="18"/>
      <c r="AW380" s="18"/>
      <c r="AX380" s="18"/>
      <c r="AY380" s="18"/>
      <c r="AZ380" s="18"/>
      <c r="BA380" s="18"/>
      <c r="BB380" s="18"/>
      <c r="BC380" s="18"/>
      <c r="BD380" s="18"/>
      <c r="BE380" s="18"/>
      <c r="BF380" s="18"/>
      <c r="BG380" s="18"/>
      <c r="BH380" s="18"/>
      <c r="BI380" s="18"/>
      <c r="BJ380" s="18"/>
      <c r="BK380" s="18"/>
      <c r="BL380" s="18"/>
      <c r="BM380" s="18"/>
      <c r="BN380" s="18"/>
      <c r="BO380" s="18"/>
      <c r="BP380" s="18"/>
      <c r="BQ380" s="18"/>
      <c r="BR380" s="18"/>
      <c r="BS380" s="18"/>
      <c r="BT380" s="34"/>
      <c r="BU380" s="34"/>
      <c r="BV380" s="34"/>
      <c r="BW380" s="34"/>
      <c r="BX380" s="34"/>
    </row>
    <row r="381" spans="1:76" s="6" customFormat="1" ht="18" customHeight="1" x14ac:dyDescent="0.25">
      <c r="A381" s="62"/>
      <c r="B381" s="65"/>
      <c r="C381" s="56" t="s">
        <v>9</v>
      </c>
      <c r="D381" s="7">
        <f t="shared" si="123"/>
        <v>0</v>
      </c>
      <c r="E381" s="7"/>
      <c r="F381" s="7"/>
      <c r="G381" s="7"/>
      <c r="H381" s="7"/>
      <c r="I381" s="7"/>
      <c r="J381" s="7"/>
      <c r="K381" s="12"/>
      <c r="L381" s="12"/>
      <c r="M381" s="12"/>
      <c r="N381" s="12"/>
      <c r="O381" s="12"/>
      <c r="P381" s="12"/>
      <c r="Q381" s="12"/>
      <c r="R381" s="12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8"/>
      <c r="AM381" s="18"/>
      <c r="AN381" s="18"/>
      <c r="AO381" s="18"/>
      <c r="AP381" s="18"/>
      <c r="AQ381" s="18"/>
      <c r="AR381" s="18"/>
      <c r="AS381" s="18"/>
      <c r="AT381" s="18"/>
      <c r="AU381" s="18"/>
      <c r="AV381" s="18"/>
      <c r="AW381" s="18"/>
      <c r="AX381" s="18"/>
      <c r="AY381" s="18"/>
      <c r="AZ381" s="18"/>
      <c r="BA381" s="18"/>
      <c r="BB381" s="18"/>
      <c r="BC381" s="18"/>
      <c r="BD381" s="18"/>
      <c r="BE381" s="18"/>
      <c r="BF381" s="18"/>
      <c r="BG381" s="18"/>
      <c r="BH381" s="18"/>
      <c r="BI381" s="18"/>
      <c r="BJ381" s="18"/>
      <c r="BK381" s="18"/>
      <c r="BL381" s="18"/>
      <c r="BM381" s="18"/>
      <c r="BN381" s="18"/>
      <c r="BO381" s="18"/>
      <c r="BP381" s="18"/>
      <c r="BQ381" s="18"/>
      <c r="BR381" s="18"/>
      <c r="BS381" s="18"/>
      <c r="BT381" s="34"/>
      <c r="BU381" s="34"/>
      <c r="BV381" s="34"/>
      <c r="BW381" s="34"/>
      <c r="BX381" s="34"/>
    </row>
    <row r="382" spans="1:76" s="6" customFormat="1" ht="32.25" customHeight="1" x14ac:dyDescent="0.25">
      <c r="A382" s="62"/>
      <c r="B382" s="65"/>
      <c r="C382" s="56" t="s">
        <v>10</v>
      </c>
      <c r="D382" s="7">
        <f t="shared" si="123"/>
        <v>1565070</v>
      </c>
      <c r="E382" s="7">
        <v>240414</v>
      </c>
      <c r="F382" s="7">
        <v>249505</v>
      </c>
      <c r="G382" s="7">
        <v>256990</v>
      </c>
      <c r="H382" s="7">
        <v>264700</v>
      </c>
      <c r="I382" s="7">
        <v>272641</v>
      </c>
      <c r="J382" s="7">
        <v>280820</v>
      </c>
      <c r="K382" s="12"/>
      <c r="L382" s="12"/>
      <c r="M382" s="12"/>
      <c r="N382" s="12"/>
      <c r="O382" s="12"/>
      <c r="P382" s="12"/>
      <c r="Q382" s="12"/>
      <c r="R382" s="12"/>
      <c r="S382" s="39"/>
      <c r="T382" s="39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F382" s="39"/>
      <c r="AG382" s="39"/>
      <c r="AH382" s="39"/>
      <c r="AI382" s="39"/>
      <c r="AJ382" s="39"/>
      <c r="AK382" s="39"/>
      <c r="AL382" s="39"/>
      <c r="AM382" s="39"/>
      <c r="AN382" s="39"/>
      <c r="AO382" s="39"/>
      <c r="AP382" s="39"/>
      <c r="AQ382" s="39"/>
      <c r="AR382" s="39"/>
      <c r="AS382" s="39"/>
      <c r="AT382" s="39"/>
      <c r="AU382" s="39"/>
      <c r="AV382" s="39"/>
      <c r="AW382" s="39"/>
      <c r="AX382" s="39"/>
      <c r="AY382" s="39"/>
      <c r="AZ382" s="39"/>
      <c r="BA382" s="39"/>
      <c r="BB382" s="39"/>
      <c r="BC382" s="39"/>
      <c r="BD382" s="39"/>
      <c r="BE382" s="39"/>
      <c r="BF382" s="39"/>
      <c r="BG382" s="39"/>
      <c r="BH382" s="39"/>
      <c r="BI382" s="39"/>
      <c r="BJ382" s="39"/>
      <c r="BK382" s="39"/>
      <c r="BL382" s="39"/>
      <c r="BM382" s="18"/>
      <c r="BN382" s="18"/>
      <c r="BO382" s="18"/>
      <c r="BP382" s="18"/>
      <c r="BQ382" s="18"/>
      <c r="BR382" s="18"/>
      <c r="BS382" s="18"/>
      <c r="BT382" s="34"/>
      <c r="BU382" s="34"/>
      <c r="BV382" s="34"/>
      <c r="BW382" s="34"/>
      <c r="BX382" s="34"/>
    </row>
    <row r="383" spans="1:76" s="6" customFormat="1" ht="30.75" customHeight="1" x14ac:dyDescent="0.25">
      <c r="A383" s="63"/>
      <c r="B383" s="66"/>
      <c r="C383" s="56" t="s">
        <v>11</v>
      </c>
      <c r="D383" s="7">
        <f t="shared" si="123"/>
        <v>0</v>
      </c>
      <c r="E383" s="7"/>
      <c r="F383" s="7"/>
      <c r="G383" s="7"/>
      <c r="H383" s="7"/>
      <c r="I383" s="7"/>
      <c r="J383" s="7"/>
      <c r="K383" s="12"/>
      <c r="L383" s="12"/>
      <c r="M383" s="12"/>
      <c r="N383" s="12"/>
      <c r="O383" s="12"/>
      <c r="P383" s="12"/>
      <c r="Q383" s="12"/>
      <c r="R383" s="12"/>
      <c r="S383" s="18"/>
      <c r="T383" s="18"/>
      <c r="U383" s="18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8"/>
      <c r="AM383" s="18"/>
      <c r="AN383" s="18"/>
      <c r="AO383" s="18"/>
      <c r="AP383" s="18"/>
      <c r="AQ383" s="18"/>
      <c r="AR383" s="18"/>
      <c r="AS383" s="18"/>
      <c r="AT383" s="18"/>
      <c r="AU383" s="18"/>
      <c r="AV383" s="18"/>
      <c r="AW383" s="18"/>
      <c r="AX383" s="18"/>
      <c r="AY383" s="18"/>
      <c r="AZ383" s="18"/>
      <c r="BA383" s="18"/>
      <c r="BB383" s="18"/>
      <c r="BC383" s="18"/>
      <c r="BD383" s="18"/>
      <c r="BE383" s="18"/>
      <c r="BF383" s="18"/>
      <c r="BG383" s="18"/>
      <c r="BH383" s="18"/>
      <c r="BI383" s="18"/>
      <c r="BJ383" s="18"/>
      <c r="BK383" s="18"/>
      <c r="BL383" s="18"/>
      <c r="BM383" s="18"/>
      <c r="BN383" s="18"/>
      <c r="BO383" s="18"/>
      <c r="BP383" s="18"/>
      <c r="BQ383" s="18"/>
      <c r="BR383" s="18"/>
      <c r="BS383" s="18"/>
      <c r="BT383" s="34"/>
      <c r="BU383" s="34"/>
      <c r="BV383" s="34"/>
      <c r="BW383" s="34"/>
      <c r="BX383" s="34"/>
    </row>
    <row r="384" spans="1:76" s="6" customFormat="1" ht="18" customHeight="1" x14ac:dyDescent="0.25">
      <c r="A384" s="61" t="s">
        <v>123</v>
      </c>
      <c r="B384" s="64" t="s">
        <v>75</v>
      </c>
      <c r="C384" s="56" t="s">
        <v>7</v>
      </c>
      <c r="D384" s="7">
        <f t="shared" ref="D384:D423" si="146">SUM(E384:J384)</f>
        <v>212465</v>
      </c>
      <c r="E384" s="7">
        <f t="shared" ref="E384:J384" si="147">E385+E386+E387+E388</f>
        <v>32672</v>
      </c>
      <c r="F384" s="7">
        <f t="shared" si="147"/>
        <v>33865</v>
      </c>
      <c r="G384" s="7">
        <f t="shared" si="147"/>
        <v>34881</v>
      </c>
      <c r="H384" s="7">
        <f t="shared" si="147"/>
        <v>35927</v>
      </c>
      <c r="I384" s="7">
        <f t="shared" si="147"/>
        <v>37005</v>
      </c>
      <c r="J384" s="7">
        <f t="shared" si="147"/>
        <v>38115</v>
      </c>
      <c r="K384" s="12"/>
      <c r="L384" s="12"/>
      <c r="M384" s="12"/>
      <c r="N384" s="12"/>
      <c r="O384" s="12"/>
      <c r="P384" s="12"/>
      <c r="Q384" s="12"/>
      <c r="R384" s="12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8"/>
      <c r="AM384" s="18"/>
      <c r="AN384" s="18"/>
      <c r="AO384" s="18"/>
      <c r="AP384" s="18"/>
      <c r="AQ384" s="18"/>
      <c r="AR384" s="18"/>
      <c r="AS384" s="18"/>
      <c r="AT384" s="18"/>
      <c r="AU384" s="18"/>
      <c r="AV384" s="18"/>
      <c r="AW384" s="18"/>
      <c r="AX384" s="18"/>
      <c r="AY384" s="18"/>
      <c r="AZ384" s="18"/>
      <c r="BA384" s="18"/>
      <c r="BB384" s="18"/>
      <c r="BC384" s="18"/>
      <c r="BD384" s="18"/>
      <c r="BE384" s="18"/>
      <c r="BF384" s="18"/>
      <c r="BG384" s="18"/>
      <c r="BH384" s="18"/>
      <c r="BI384" s="18"/>
      <c r="BJ384" s="18"/>
      <c r="BK384" s="18"/>
      <c r="BL384" s="18"/>
      <c r="BM384" s="18"/>
      <c r="BN384" s="18"/>
      <c r="BO384" s="18"/>
      <c r="BP384" s="18"/>
      <c r="BQ384" s="18"/>
      <c r="BR384" s="18"/>
      <c r="BS384" s="18"/>
      <c r="BT384" s="34"/>
      <c r="BU384" s="34"/>
      <c r="BV384" s="34"/>
      <c r="BW384" s="34"/>
      <c r="BX384" s="34"/>
    </row>
    <row r="385" spans="1:76" s="6" customFormat="1" ht="18" customHeight="1" x14ac:dyDescent="0.25">
      <c r="A385" s="62"/>
      <c r="B385" s="65"/>
      <c r="C385" s="56" t="s">
        <v>15</v>
      </c>
      <c r="D385" s="7">
        <f t="shared" si="146"/>
        <v>0</v>
      </c>
      <c r="E385" s="7"/>
      <c r="F385" s="7"/>
      <c r="G385" s="7"/>
      <c r="H385" s="7"/>
      <c r="I385" s="7"/>
      <c r="J385" s="7"/>
      <c r="K385" s="12"/>
      <c r="L385" s="12"/>
      <c r="M385" s="12"/>
      <c r="N385" s="12"/>
      <c r="O385" s="12"/>
      <c r="P385" s="12"/>
      <c r="Q385" s="12"/>
      <c r="R385" s="12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8"/>
      <c r="AM385" s="18"/>
      <c r="AN385" s="18"/>
      <c r="AO385" s="18"/>
      <c r="AP385" s="18"/>
      <c r="AQ385" s="18"/>
      <c r="AR385" s="18"/>
      <c r="AS385" s="18"/>
      <c r="AT385" s="18"/>
      <c r="AU385" s="18"/>
      <c r="AV385" s="18"/>
      <c r="AW385" s="18"/>
      <c r="AX385" s="18"/>
      <c r="AY385" s="18"/>
      <c r="AZ385" s="18"/>
      <c r="BA385" s="18"/>
      <c r="BB385" s="18"/>
      <c r="BC385" s="18"/>
      <c r="BD385" s="18"/>
      <c r="BE385" s="18"/>
      <c r="BF385" s="18"/>
      <c r="BG385" s="18"/>
      <c r="BH385" s="18"/>
      <c r="BI385" s="18"/>
      <c r="BJ385" s="18"/>
      <c r="BK385" s="18"/>
      <c r="BL385" s="18"/>
      <c r="BM385" s="18"/>
      <c r="BN385" s="18"/>
      <c r="BO385" s="18"/>
      <c r="BP385" s="18"/>
      <c r="BQ385" s="18"/>
      <c r="BR385" s="18"/>
      <c r="BS385" s="18"/>
      <c r="BT385" s="34"/>
      <c r="BU385" s="34"/>
      <c r="BV385" s="34"/>
      <c r="BW385" s="34"/>
      <c r="BX385" s="34"/>
    </row>
    <row r="386" spans="1:76" s="6" customFormat="1" ht="20.25" customHeight="1" x14ac:dyDescent="0.25">
      <c r="A386" s="62"/>
      <c r="B386" s="65"/>
      <c r="C386" s="56" t="s">
        <v>9</v>
      </c>
      <c r="D386" s="7">
        <f t="shared" si="146"/>
        <v>0</v>
      </c>
      <c r="E386" s="7"/>
      <c r="F386" s="7"/>
      <c r="G386" s="7"/>
      <c r="H386" s="7"/>
      <c r="I386" s="7"/>
      <c r="J386" s="7"/>
      <c r="K386" s="12"/>
      <c r="L386" s="12"/>
      <c r="M386" s="12"/>
      <c r="N386" s="12"/>
      <c r="O386" s="12"/>
      <c r="P386" s="12"/>
      <c r="Q386" s="12"/>
      <c r="R386" s="12"/>
      <c r="S386" s="18"/>
      <c r="T386" s="18"/>
      <c r="U386" s="18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  <c r="AK386" s="18"/>
      <c r="AL386" s="18"/>
      <c r="AM386" s="18"/>
      <c r="AN386" s="18"/>
      <c r="AO386" s="18"/>
      <c r="AP386" s="18"/>
      <c r="AQ386" s="18"/>
      <c r="AR386" s="18"/>
      <c r="AS386" s="18"/>
      <c r="AT386" s="18"/>
      <c r="AU386" s="18"/>
      <c r="AV386" s="18"/>
      <c r="AW386" s="18"/>
      <c r="AX386" s="18"/>
      <c r="AY386" s="18"/>
      <c r="AZ386" s="18"/>
      <c r="BA386" s="18"/>
      <c r="BB386" s="18"/>
      <c r="BC386" s="18"/>
      <c r="BD386" s="18"/>
      <c r="BE386" s="18"/>
      <c r="BF386" s="18"/>
      <c r="BG386" s="18"/>
      <c r="BH386" s="18"/>
      <c r="BI386" s="18"/>
      <c r="BJ386" s="18"/>
      <c r="BK386" s="18"/>
      <c r="BL386" s="18"/>
      <c r="BM386" s="18"/>
      <c r="BN386" s="18"/>
      <c r="BO386" s="18"/>
      <c r="BP386" s="18"/>
      <c r="BQ386" s="18"/>
      <c r="BR386" s="18"/>
      <c r="BS386" s="18"/>
      <c r="BT386" s="34"/>
      <c r="BU386" s="34"/>
      <c r="BV386" s="34"/>
      <c r="BW386" s="34"/>
      <c r="BX386" s="34"/>
    </row>
    <row r="387" spans="1:76" s="6" customFormat="1" ht="33" customHeight="1" x14ac:dyDescent="0.25">
      <c r="A387" s="62"/>
      <c r="B387" s="65"/>
      <c r="C387" s="56" t="s">
        <v>10</v>
      </c>
      <c r="D387" s="7">
        <f t="shared" si="146"/>
        <v>212465</v>
      </c>
      <c r="E387" s="7">
        <v>32672</v>
      </c>
      <c r="F387" s="7">
        <v>33865</v>
      </c>
      <c r="G387" s="7">
        <v>34881</v>
      </c>
      <c r="H387" s="7">
        <v>35927</v>
      </c>
      <c r="I387" s="7">
        <v>37005</v>
      </c>
      <c r="J387" s="7">
        <v>38115</v>
      </c>
      <c r="K387" s="12"/>
      <c r="L387" s="12"/>
      <c r="M387" s="12"/>
      <c r="N387" s="12"/>
      <c r="O387" s="12"/>
      <c r="P387" s="12"/>
      <c r="Q387" s="12"/>
      <c r="R387" s="12"/>
      <c r="S387" s="39"/>
      <c r="T387" s="39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F387" s="39"/>
      <c r="AG387" s="39"/>
      <c r="AH387" s="39"/>
      <c r="AI387" s="39"/>
      <c r="AJ387" s="39"/>
      <c r="AK387" s="39"/>
      <c r="AL387" s="39"/>
      <c r="AM387" s="39"/>
      <c r="AN387" s="39"/>
      <c r="AO387" s="39"/>
      <c r="AP387" s="39"/>
      <c r="AQ387" s="39"/>
      <c r="AR387" s="39"/>
      <c r="AS387" s="39"/>
      <c r="AT387" s="39"/>
      <c r="AU387" s="39"/>
      <c r="AV387" s="39"/>
      <c r="AW387" s="39"/>
      <c r="AX387" s="39"/>
      <c r="AY387" s="39"/>
      <c r="AZ387" s="39"/>
      <c r="BA387" s="39"/>
      <c r="BB387" s="39"/>
      <c r="BC387" s="39"/>
      <c r="BD387" s="39"/>
      <c r="BE387" s="39"/>
      <c r="BF387" s="39"/>
      <c r="BG387" s="39"/>
      <c r="BH387" s="39"/>
      <c r="BI387" s="39"/>
      <c r="BJ387" s="39"/>
      <c r="BK387" s="39"/>
      <c r="BL387" s="39"/>
      <c r="BM387" s="18"/>
      <c r="BN387" s="18"/>
      <c r="BO387" s="18"/>
      <c r="BP387" s="18"/>
      <c r="BQ387" s="18"/>
      <c r="BR387" s="18"/>
      <c r="BS387" s="18"/>
      <c r="BT387" s="34"/>
      <c r="BU387" s="34"/>
      <c r="BV387" s="34"/>
      <c r="BW387" s="34"/>
      <c r="BX387" s="34"/>
    </row>
    <row r="388" spans="1:76" s="6" customFormat="1" ht="26.25" customHeight="1" x14ac:dyDescent="0.25">
      <c r="A388" s="63"/>
      <c r="B388" s="66"/>
      <c r="C388" s="56" t="s">
        <v>11</v>
      </c>
      <c r="D388" s="7">
        <f t="shared" si="146"/>
        <v>0</v>
      </c>
      <c r="E388" s="7"/>
      <c r="F388" s="7"/>
      <c r="G388" s="7"/>
      <c r="H388" s="7"/>
      <c r="I388" s="7"/>
      <c r="J388" s="7"/>
      <c r="K388" s="12"/>
      <c r="L388" s="12"/>
      <c r="M388" s="12"/>
      <c r="N388" s="12"/>
      <c r="O388" s="12"/>
      <c r="P388" s="12"/>
      <c r="Q388" s="12"/>
      <c r="R388" s="12"/>
      <c r="S388" s="18"/>
      <c r="T388" s="18"/>
      <c r="U388" s="18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  <c r="AK388" s="18"/>
      <c r="AL388" s="18"/>
      <c r="AM388" s="18"/>
      <c r="AN388" s="18"/>
      <c r="AO388" s="18"/>
      <c r="AP388" s="18"/>
      <c r="AQ388" s="18"/>
      <c r="AR388" s="18"/>
      <c r="AS388" s="18"/>
      <c r="AT388" s="18"/>
      <c r="AU388" s="18"/>
      <c r="AV388" s="18"/>
      <c r="AW388" s="18"/>
      <c r="AX388" s="18"/>
      <c r="AY388" s="18"/>
      <c r="AZ388" s="18"/>
      <c r="BA388" s="18"/>
      <c r="BB388" s="18"/>
      <c r="BC388" s="18"/>
      <c r="BD388" s="18"/>
      <c r="BE388" s="18"/>
      <c r="BF388" s="18"/>
      <c r="BG388" s="18"/>
      <c r="BH388" s="18"/>
      <c r="BI388" s="18"/>
      <c r="BJ388" s="18"/>
      <c r="BK388" s="18"/>
      <c r="BL388" s="18"/>
      <c r="BM388" s="18"/>
      <c r="BN388" s="18"/>
      <c r="BO388" s="18"/>
      <c r="BP388" s="18"/>
      <c r="BQ388" s="18"/>
      <c r="BR388" s="18"/>
      <c r="BS388" s="18"/>
      <c r="BT388" s="34"/>
      <c r="BU388" s="34"/>
      <c r="BV388" s="34"/>
      <c r="BW388" s="34"/>
      <c r="BX388" s="34"/>
    </row>
    <row r="389" spans="1:76" s="6" customFormat="1" ht="27" customHeight="1" x14ac:dyDescent="0.25">
      <c r="A389" s="61" t="s">
        <v>124</v>
      </c>
      <c r="B389" s="64" t="s">
        <v>76</v>
      </c>
      <c r="C389" s="56" t="s">
        <v>7</v>
      </c>
      <c r="D389" s="7">
        <f t="shared" si="146"/>
        <v>1952688</v>
      </c>
      <c r="E389" s="7">
        <f t="shared" ref="E389:J389" si="148">E390+E391+E392+E393</f>
        <v>325448</v>
      </c>
      <c r="F389" s="7">
        <f t="shared" si="148"/>
        <v>325448</v>
      </c>
      <c r="G389" s="7">
        <f t="shared" si="148"/>
        <v>325448</v>
      </c>
      <c r="H389" s="7">
        <f t="shared" si="148"/>
        <v>325448</v>
      </c>
      <c r="I389" s="7">
        <f t="shared" si="148"/>
        <v>325448</v>
      </c>
      <c r="J389" s="7">
        <f t="shared" si="148"/>
        <v>325448</v>
      </c>
      <c r="K389" s="12"/>
      <c r="L389" s="12"/>
      <c r="M389" s="12"/>
      <c r="N389" s="12"/>
      <c r="O389" s="12"/>
      <c r="P389" s="12"/>
      <c r="Q389" s="12"/>
      <c r="R389" s="12"/>
      <c r="S389" s="18"/>
      <c r="T389" s="18"/>
      <c r="U389" s="18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  <c r="AK389" s="18"/>
      <c r="AL389" s="18"/>
      <c r="AM389" s="18"/>
      <c r="AN389" s="18"/>
      <c r="AO389" s="18"/>
      <c r="AP389" s="18"/>
      <c r="AQ389" s="18"/>
      <c r="AR389" s="18"/>
      <c r="AS389" s="18"/>
      <c r="AT389" s="18"/>
      <c r="AU389" s="18"/>
      <c r="AV389" s="18"/>
      <c r="AW389" s="18"/>
      <c r="AX389" s="18"/>
      <c r="AY389" s="18"/>
      <c r="AZ389" s="18"/>
      <c r="BA389" s="18"/>
      <c r="BB389" s="18"/>
      <c r="BC389" s="18"/>
      <c r="BD389" s="18"/>
      <c r="BE389" s="18"/>
      <c r="BF389" s="18"/>
      <c r="BG389" s="18"/>
      <c r="BH389" s="18"/>
      <c r="BI389" s="18"/>
      <c r="BJ389" s="18"/>
      <c r="BK389" s="18"/>
      <c r="BL389" s="18"/>
      <c r="BM389" s="18"/>
      <c r="BN389" s="18"/>
      <c r="BO389" s="18"/>
      <c r="BP389" s="18"/>
      <c r="BQ389" s="18"/>
      <c r="BR389" s="18"/>
      <c r="BS389" s="18"/>
      <c r="BT389" s="34"/>
      <c r="BU389" s="34"/>
      <c r="BV389" s="34"/>
      <c r="BW389" s="34"/>
      <c r="BX389" s="34"/>
    </row>
    <row r="390" spans="1:76" s="6" customFormat="1" ht="36" customHeight="1" x14ac:dyDescent="0.25">
      <c r="A390" s="62"/>
      <c r="B390" s="65"/>
      <c r="C390" s="56" t="s">
        <v>15</v>
      </c>
      <c r="D390" s="7">
        <f t="shared" si="146"/>
        <v>1952688</v>
      </c>
      <c r="E390" s="7">
        <v>325448</v>
      </c>
      <c r="F390" s="7">
        <v>325448</v>
      </c>
      <c r="G390" s="7">
        <v>325448</v>
      </c>
      <c r="H390" s="7">
        <v>325448</v>
      </c>
      <c r="I390" s="7">
        <v>325448</v>
      </c>
      <c r="J390" s="7">
        <v>325448</v>
      </c>
      <c r="K390" s="12"/>
      <c r="L390" s="12"/>
      <c r="M390" s="12"/>
      <c r="N390" s="12"/>
      <c r="O390" s="12"/>
      <c r="P390" s="12"/>
      <c r="Q390" s="12"/>
      <c r="R390" s="12"/>
      <c r="S390" s="18"/>
      <c r="T390" s="18"/>
      <c r="U390" s="18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  <c r="AK390" s="18"/>
      <c r="AL390" s="18"/>
      <c r="AM390" s="18"/>
      <c r="AN390" s="18"/>
      <c r="AO390" s="18"/>
      <c r="AP390" s="18"/>
      <c r="AQ390" s="18"/>
      <c r="AR390" s="18"/>
      <c r="AS390" s="18"/>
      <c r="AT390" s="18"/>
      <c r="AU390" s="18"/>
      <c r="AV390" s="18"/>
      <c r="AW390" s="18"/>
      <c r="AX390" s="18"/>
      <c r="AY390" s="18"/>
      <c r="AZ390" s="18"/>
      <c r="BA390" s="18"/>
      <c r="BB390" s="18"/>
      <c r="BC390" s="18"/>
      <c r="BD390" s="18"/>
      <c r="BE390" s="18"/>
      <c r="BF390" s="18"/>
      <c r="BG390" s="18"/>
      <c r="BH390" s="18"/>
      <c r="BI390" s="18"/>
      <c r="BJ390" s="18"/>
      <c r="BK390" s="18"/>
      <c r="BL390" s="18"/>
      <c r="BM390" s="18"/>
      <c r="BN390" s="18"/>
      <c r="BO390" s="18"/>
      <c r="BP390" s="18"/>
      <c r="BQ390" s="18"/>
      <c r="BR390" s="18"/>
      <c r="BS390" s="18"/>
      <c r="BT390" s="34"/>
      <c r="BU390" s="34"/>
      <c r="BV390" s="34"/>
      <c r="BW390" s="34"/>
      <c r="BX390" s="34"/>
    </row>
    <row r="391" spans="1:76" s="6" customFormat="1" ht="25.5" customHeight="1" x14ac:dyDescent="0.25">
      <c r="A391" s="62"/>
      <c r="B391" s="65"/>
      <c r="C391" s="56" t="s">
        <v>9</v>
      </c>
      <c r="D391" s="7">
        <f t="shared" si="146"/>
        <v>0</v>
      </c>
      <c r="E391" s="7"/>
      <c r="F391" s="7"/>
      <c r="G391" s="7"/>
      <c r="H391" s="7"/>
      <c r="I391" s="7"/>
      <c r="J391" s="7"/>
      <c r="K391" s="12"/>
      <c r="L391" s="12"/>
      <c r="M391" s="12"/>
      <c r="N391" s="12"/>
      <c r="O391" s="12"/>
      <c r="P391" s="12"/>
      <c r="Q391" s="12"/>
      <c r="R391" s="12"/>
      <c r="S391" s="18"/>
      <c r="T391" s="18"/>
      <c r="U391" s="18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  <c r="AK391" s="18"/>
      <c r="AL391" s="18"/>
      <c r="AM391" s="18"/>
      <c r="AN391" s="18"/>
      <c r="AO391" s="18"/>
      <c r="AP391" s="18"/>
      <c r="AQ391" s="18"/>
      <c r="AR391" s="18"/>
      <c r="AS391" s="18"/>
      <c r="AT391" s="18"/>
      <c r="AU391" s="18"/>
      <c r="AV391" s="18"/>
      <c r="AW391" s="18"/>
      <c r="AX391" s="18"/>
      <c r="AY391" s="18"/>
      <c r="AZ391" s="18"/>
      <c r="BA391" s="18"/>
      <c r="BB391" s="18"/>
      <c r="BC391" s="18"/>
      <c r="BD391" s="18"/>
      <c r="BE391" s="18"/>
      <c r="BF391" s="18"/>
      <c r="BG391" s="18"/>
      <c r="BH391" s="18"/>
      <c r="BI391" s="18"/>
      <c r="BJ391" s="18"/>
      <c r="BK391" s="18"/>
      <c r="BL391" s="18"/>
      <c r="BM391" s="18"/>
      <c r="BN391" s="18"/>
      <c r="BO391" s="18"/>
      <c r="BP391" s="18"/>
      <c r="BQ391" s="18"/>
      <c r="BR391" s="18"/>
      <c r="BS391" s="18"/>
      <c r="BT391" s="34"/>
      <c r="BU391" s="34"/>
      <c r="BV391" s="34"/>
      <c r="BW391" s="34"/>
      <c r="BX391" s="34"/>
    </row>
    <row r="392" spans="1:76" s="6" customFormat="1" ht="45" customHeight="1" x14ac:dyDescent="0.25">
      <c r="A392" s="62"/>
      <c r="B392" s="65"/>
      <c r="C392" s="56" t="s">
        <v>10</v>
      </c>
      <c r="D392" s="7">
        <f t="shared" si="146"/>
        <v>0</v>
      </c>
      <c r="E392" s="7"/>
      <c r="F392" s="7"/>
      <c r="G392" s="7"/>
      <c r="H392" s="7"/>
      <c r="I392" s="7"/>
      <c r="J392" s="7"/>
      <c r="K392" s="12"/>
      <c r="L392" s="12"/>
      <c r="M392" s="12"/>
      <c r="N392" s="12"/>
      <c r="O392" s="12"/>
      <c r="P392" s="12"/>
      <c r="Q392" s="12"/>
      <c r="R392" s="12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  <c r="AK392" s="18"/>
      <c r="AL392" s="18"/>
      <c r="AM392" s="18"/>
      <c r="AN392" s="18"/>
      <c r="AO392" s="18"/>
      <c r="AP392" s="18"/>
      <c r="AQ392" s="18"/>
      <c r="AR392" s="18"/>
      <c r="AS392" s="18"/>
      <c r="AT392" s="18"/>
      <c r="AU392" s="18"/>
      <c r="AV392" s="18"/>
      <c r="AW392" s="18"/>
      <c r="AX392" s="18"/>
      <c r="AY392" s="18"/>
      <c r="AZ392" s="18"/>
      <c r="BA392" s="18"/>
      <c r="BB392" s="18"/>
      <c r="BC392" s="18"/>
      <c r="BD392" s="18"/>
      <c r="BE392" s="18"/>
      <c r="BF392" s="18"/>
      <c r="BG392" s="18"/>
      <c r="BH392" s="18"/>
      <c r="BI392" s="18"/>
      <c r="BJ392" s="18"/>
      <c r="BK392" s="18"/>
      <c r="BL392" s="18"/>
      <c r="BM392" s="18"/>
      <c r="BN392" s="18"/>
      <c r="BO392" s="18"/>
      <c r="BP392" s="18"/>
      <c r="BQ392" s="18"/>
      <c r="BR392" s="18"/>
      <c r="BS392" s="18"/>
      <c r="BT392" s="34"/>
      <c r="BU392" s="34"/>
      <c r="BV392" s="34"/>
      <c r="BW392" s="34"/>
      <c r="BX392" s="34"/>
    </row>
    <row r="393" spans="1:76" s="6" customFormat="1" ht="30" x14ac:dyDescent="0.25">
      <c r="A393" s="63"/>
      <c r="B393" s="66"/>
      <c r="C393" s="56" t="s">
        <v>11</v>
      </c>
      <c r="D393" s="7">
        <f t="shared" si="146"/>
        <v>0</v>
      </c>
      <c r="E393" s="7"/>
      <c r="F393" s="7"/>
      <c r="G393" s="7"/>
      <c r="H393" s="7"/>
      <c r="I393" s="7"/>
      <c r="J393" s="7"/>
      <c r="K393" s="12"/>
      <c r="L393" s="12"/>
      <c r="M393" s="12"/>
      <c r="N393" s="12"/>
      <c r="O393" s="12"/>
      <c r="P393" s="12"/>
      <c r="Q393" s="12"/>
      <c r="R393" s="12"/>
      <c r="S393" s="18"/>
      <c r="T393" s="18"/>
      <c r="U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  <c r="AK393" s="18"/>
      <c r="AL393" s="18"/>
      <c r="AM393" s="18"/>
      <c r="AN393" s="18"/>
      <c r="AO393" s="18"/>
      <c r="AP393" s="18"/>
      <c r="AQ393" s="18"/>
      <c r="AR393" s="18"/>
      <c r="AS393" s="18"/>
      <c r="AT393" s="18"/>
      <c r="AU393" s="18"/>
      <c r="AV393" s="18"/>
      <c r="AW393" s="18"/>
      <c r="AX393" s="18"/>
      <c r="AY393" s="18"/>
      <c r="AZ393" s="18"/>
      <c r="BA393" s="18"/>
      <c r="BB393" s="18"/>
      <c r="BC393" s="18"/>
      <c r="BD393" s="18"/>
      <c r="BE393" s="18"/>
      <c r="BF393" s="18"/>
      <c r="BG393" s="18"/>
      <c r="BH393" s="18"/>
      <c r="BI393" s="18"/>
      <c r="BJ393" s="18"/>
      <c r="BK393" s="18"/>
      <c r="BL393" s="18"/>
      <c r="BM393" s="18"/>
      <c r="BN393" s="18"/>
      <c r="BO393" s="18"/>
      <c r="BP393" s="18"/>
      <c r="BQ393" s="18"/>
      <c r="BR393" s="18"/>
      <c r="BS393" s="18"/>
      <c r="BT393" s="34"/>
      <c r="BU393" s="34"/>
      <c r="BV393" s="34"/>
      <c r="BW393" s="34"/>
      <c r="BX393" s="34"/>
    </row>
    <row r="394" spans="1:76" s="6" customFormat="1" ht="31.5" customHeight="1" x14ac:dyDescent="0.25">
      <c r="A394" s="61" t="s">
        <v>125</v>
      </c>
      <c r="B394" s="64" t="s">
        <v>77</v>
      </c>
      <c r="C394" s="56" t="s">
        <v>7</v>
      </c>
      <c r="D394" s="7">
        <f t="shared" si="146"/>
        <v>22176</v>
      </c>
      <c r="E394" s="7">
        <f t="shared" ref="E394:J394" si="149">E395+E396+E397+E398</f>
        <v>3696</v>
      </c>
      <c r="F394" s="7">
        <f t="shared" si="149"/>
        <v>3696</v>
      </c>
      <c r="G394" s="7">
        <f t="shared" si="149"/>
        <v>3696</v>
      </c>
      <c r="H394" s="7">
        <f t="shared" si="149"/>
        <v>3696</v>
      </c>
      <c r="I394" s="7">
        <f t="shared" si="149"/>
        <v>3696</v>
      </c>
      <c r="J394" s="7">
        <f t="shared" si="149"/>
        <v>3696</v>
      </c>
      <c r="K394" s="12"/>
      <c r="L394" s="12"/>
      <c r="M394" s="12"/>
      <c r="N394" s="12"/>
      <c r="O394" s="12"/>
      <c r="P394" s="12"/>
      <c r="Q394" s="12"/>
      <c r="R394" s="12"/>
      <c r="S394" s="18"/>
      <c r="T394" s="18"/>
      <c r="U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  <c r="AK394" s="18"/>
      <c r="AL394" s="18"/>
      <c r="AM394" s="18"/>
      <c r="AN394" s="18"/>
      <c r="AO394" s="18"/>
      <c r="AP394" s="18"/>
      <c r="AQ394" s="18"/>
      <c r="AR394" s="18"/>
      <c r="AS394" s="18"/>
      <c r="AT394" s="18"/>
      <c r="AU394" s="18"/>
      <c r="AV394" s="18"/>
      <c r="AW394" s="18"/>
      <c r="AX394" s="18"/>
      <c r="AY394" s="18"/>
      <c r="AZ394" s="18"/>
      <c r="BA394" s="18"/>
      <c r="BB394" s="18"/>
      <c r="BC394" s="18"/>
      <c r="BD394" s="18"/>
      <c r="BE394" s="18"/>
      <c r="BF394" s="18"/>
      <c r="BG394" s="18"/>
      <c r="BH394" s="18"/>
      <c r="BI394" s="18"/>
      <c r="BJ394" s="18"/>
      <c r="BK394" s="18"/>
      <c r="BL394" s="18"/>
      <c r="BM394" s="18"/>
      <c r="BN394" s="18"/>
      <c r="BO394" s="18"/>
      <c r="BP394" s="18"/>
      <c r="BQ394" s="18"/>
      <c r="BR394" s="18"/>
      <c r="BS394" s="18"/>
      <c r="BT394" s="34"/>
      <c r="BU394" s="34"/>
      <c r="BV394" s="34"/>
      <c r="BW394" s="34"/>
      <c r="BX394" s="34"/>
    </row>
    <row r="395" spans="1:76" s="6" customFormat="1" ht="26.25" customHeight="1" x14ac:dyDescent="0.25">
      <c r="A395" s="62"/>
      <c r="B395" s="65"/>
      <c r="C395" s="56" t="s">
        <v>15</v>
      </c>
      <c r="D395" s="7">
        <f t="shared" si="146"/>
        <v>0</v>
      </c>
      <c r="E395" s="7"/>
      <c r="F395" s="7"/>
      <c r="G395" s="7"/>
      <c r="H395" s="7"/>
      <c r="I395" s="7"/>
      <c r="J395" s="7"/>
      <c r="K395" s="12"/>
      <c r="L395" s="12"/>
      <c r="M395" s="12"/>
      <c r="N395" s="12"/>
      <c r="O395" s="12"/>
      <c r="P395" s="12"/>
      <c r="Q395" s="12"/>
      <c r="R395" s="12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  <c r="AM395" s="18"/>
      <c r="AN395" s="18"/>
      <c r="AO395" s="18"/>
      <c r="AP395" s="18"/>
      <c r="AQ395" s="18"/>
      <c r="AR395" s="18"/>
      <c r="AS395" s="18"/>
      <c r="AT395" s="18"/>
      <c r="AU395" s="18"/>
      <c r="AV395" s="18"/>
      <c r="AW395" s="18"/>
      <c r="AX395" s="18"/>
      <c r="AY395" s="18"/>
      <c r="AZ395" s="18"/>
      <c r="BA395" s="18"/>
      <c r="BB395" s="18"/>
      <c r="BC395" s="18"/>
      <c r="BD395" s="18"/>
      <c r="BE395" s="18"/>
      <c r="BF395" s="18"/>
      <c r="BG395" s="18"/>
      <c r="BH395" s="18"/>
      <c r="BI395" s="18"/>
      <c r="BJ395" s="18"/>
      <c r="BK395" s="18"/>
      <c r="BL395" s="18"/>
      <c r="BM395" s="18"/>
      <c r="BN395" s="18"/>
      <c r="BO395" s="18"/>
      <c r="BP395" s="18"/>
      <c r="BQ395" s="18"/>
      <c r="BR395" s="18"/>
      <c r="BS395" s="18"/>
      <c r="BT395" s="34"/>
      <c r="BU395" s="34"/>
      <c r="BV395" s="34"/>
      <c r="BW395" s="34"/>
      <c r="BX395" s="34"/>
    </row>
    <row r="396" spans="1:76" s="6" customFormat="1" ht="24" customHeight="1" x14ac:dyDescent="0.25">
      <c r="A396" s="62"/>
      <c r="B396" s="65"/>
      <c r="C396" s="56" t="s">
        <v>9</v>
      </c>
      <c r="D396" s="7">
        <f t="shared" si="146"/>
        <v>0</v>
      </c>
      <c r="E396" s="7"/>
      <c r="F396" s="7"/>
      <c r="G396" s="7"/>
      <c r="H396" s="7"/>
      <c r="I396" s="7"/>
      <c r="J396" s="7"/>
      <c r="K396" s="12"/>
      <c r="L396" s="12"/>
      <c r="M396" s="12"/>
      <c r="N396" s="12"/>
      <c r="O396" s="12"/>
      <c r="P396" s="12"/>
      <c r="Q396" s="12"/>
      <c r="R396" s="12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8"/>
      <c r="AL396" s="18"/>
      <c r="AM396" s="18"/>
      <c r="AN396" s="18"/>
      <c r="AO396" s="18"/>
      <c r="AP396" s="18"/>
      <c r="AQ396" s="18"/>
      <c r="AR396" s="18"/>
      <c r="AS396" s="18"/>
      <c r="AT396" s="18"/>
      <c r="AU396" s="18"/>
      <c r="AV396" s="18"/>
      <c r="AW396" s="18"/>
      <c r="AX396" s="18"/>
      <c r="AY396" s="18"/>
      <c r="AZ396" s="18"/>
      <c r="BA396" s="18"/>
      <c r="BB396" s="18"/>
      <c r="BC396" s="18"/>
      <c r="BD396" s="18"/>
      <c r="BE396" s="18"/>
      <c r="BF396" s="18"/>
      <c r="BG396" s="18"/>
      <c r="BH396" s="18"/>
      <c r="BI396" s="18"/>
      <c r="BJ396" s="18"/>
      <c r="BK396" s="18"/>
      <c r="BL396" s="18"/>
      <c r="BM396" s="18"/>
      <c r="BN396" s="18"/>
      <c r="BO396" s="18"/>
      <c r="BP396" s="18"/>
      <c r="BQ396" s="18"/>
      <c r="BR396" s="18"/>
      <c r="BS396" s="18"/>
      <c r="BT396" s="34"/>
      <c r="BU396" s="34"/>
      <c r="BV396" s="34"/>
      <c r="BW396" s="34"/>
      <c r="BX396" s="34"/>
    </row>
    <row r="397" spans="1:76" s="6" customFormat="1" ht="35.25" customHeight="1" x14ac:dyDescent="0.25">
      <c r="A397" s="62"/>
      <c r="B397" s="65"/>
      <c r="C397" s="56" t="s">
        <v>10</v>
      </c>
      <c r="D397" s="7">
        <f t="shared" si="146"/>
        <v>22176</v>
      </c>
      <c r="E397" s="7">
        <v>3696</v>
      </c>
      <c r="F397" s="7">
        <v>3696</v>
      </c>
      <c r="G397" s="7">
        <v>3696</v>
      </c>
      <c r="H397" s="7">
        <v>3696</v>
      </c>
      <c r="I397" s="7">
        <v>3696</v>
      </c>
      <c r="J397" s="7">
        <v>3696</v>
      </c>
      <c r="K397" s="12"/>
      <c r="L397" s="12"/>
      <c r="M397" s="12"/>
      <c r="N397" s="12"/>
      <c r="O397" s="12"/>
      <c r="P397" s="12"/>
      <c r="Q397" s="12"/>
      <c r="R397" s="12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  <c r="AL397" s="18"/>
      <c r="AM397" s="18"/>
      <c r="AN397" s="18"/>
      <c r="AO397" s="18"/>
      <c r="AP397" s="18"/>
      <c r="AQ397" s="18"/>
      <c r="AR397" s="18"/>
      <c r="AS397" s="18"/>
      <c r="AT397" s="18"/>
      <c r="AU397" s="18"/>
      <c r="AV397" s="18"/>
      <c r="AW397" s="18"/>
      <c r="AX397" s="18"/>
      <c r="AY397" s="18"/>
      <c r="AZ397" s="18"/>
      <c r="BA397" s="18"/>
      <c r="BB397" s="18"/>
      <c r="BC397" s="18"/>
      <c r="BD397" s="18"/>
      <c r="BE397" s="18"/>
      <c r="BF397" s="18"/>
      <c r="BG397" s="18"/>
      <c r="BH397" s="18"/>
      <c r="BI397" s="18"/>
      <c r="BJ397" s="18"/>
      <c r="BK397" s="18"/>
      <c r="BL397" s="18"/>
      <c r="BM397" s="18"/>
      <c r="BN397" s="18"/>
      <c r="BO397" s="18"/>
      <c r="BP397" s="18"/>
      <c r="BQ397" s="18"/>
      <c r="BR397" s="18"/>
      <c r="BS397" s="18"/>
      <c r="BT397" s="34"/>
      <c r="BU397" s="34"/>
      <c r="BV397" s="34"/>
      <c r="BW397" s="34"/>
      <c r="BX397" s="34"/>
    </row>
    <row r="398" spans="1:76" s="6" customFormat="1" ht="37.5" customHeight="1" x14ac:dyDescent="0.25">
      <c r="A398" s="63"/>
      <c r="B398" s="66"/>
      <c r="C398" s="56" t="s">
        <v>11</v>
      </c>
      <c r="D398" s="7">
        <f t="shared" si="146"/>
        <v>0</v>
      </c>
      <c r="E398" s="7"/>
      <c r="F398" s="7"/>
      <c r="G398" s="7"/>
      <c r="H398" s="7"/>
      <c r="I398" s="7"/>
      <c r="J398" s="7"/>
      <c r="K398" s="12"/>
      <c r="L398" s="12"/>
      <c r="M398" s="12"/>
      <c r="N398" s="12"/>
      <c r="O398" s="12"/>
      <c r="P398" s="12"/>
      <c r="Q398" s="12"/>
      <c r="R398" s="12"/>
      <c r="S398" s="18"/>
      <c r="T398" s="18"/>
      <c r="U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  <c r="AK398" s="18"/>
      <c r="AL398" s="18"/>
      <c r="AM398" s="18"/>
      <c r="AN398" s="18"/>
      <c r="AO398" s="18"/>
      <c r="AP398" s="18"/>
      <c r="AQ398" s="18"/>
      <c r="AR398" s="18"/>
      <c r="AS398" s="18"/>
      <c r="AT398" s="18"/>
      <c r="AU398" s="18"/>
      <c r="AV398" s="18"/>
      <c r="AW398" s="18"/>
      <c r="AX398" s="18"/>
      <c r="AY398" s="18"/>
      <c r="AZ398" s="18"/>
      <c r="BA398" s="18"/>
      <c r="BB398" s="18"/>
      <c r="BC398" s="18"/>
      <c r="BD398" s="18"/>
      <c r="BE398" s="18"/>
      <c r="BF398" s="18"/>
      <c r="BG398" s="18"/>
      <c r="BH398" s="18"/>
      <c r="BI398" s="18"/>
      <c r="BJ398" s="18"/>
      <c r="BK398" s="18"/>
      <c r="BL398" s="18"/>
      <c r="BM398" s="18"/>
      <c r="BN398" s="18"/>
      <c r="BO398" s="18"/>
      <c r="BP398" s="18"/>
      <c r="BQ398" s="18"/>
      <c r="BR398" s="18"/>
      <c r="BS398" s="18"/>
      <c r="BT398" s="34"/>
      <c r="BU398" s="34"/>
      <c r="BV398" s="34"/>
      <c r="BW398" s="34"/>
      <c r="BX398" s="34"/>
    </row>
    <row r="399" spans="1:76" s="6" customFormat="1" ht="19.5" customHeight="1" x14ac:dyDescent="0.25">
      <c r="A399" s="61" t="s">
        <v>126</v>
      </c>
      <c r="B399" s="64" t="s">
        <v>78</v>
      </c>
      <c r="C399" s="56" t="s">
        <v>7</v>
      </c>
      <c r="D399" s="7">
        <f t="shared" si="146"/>
        <v>57386</v>
      </c>
      <c r="E399" s="7">
        <f t="shared" ref="E399:J399" si="150">E400+E401+E402+E403</f>
        <v>9101</v>
      </c>
      <c r="F399" s="7">
        <f t="shared" si="150"/>
        <v>9465</v>
      </c>
      <c r="G399" s="7">
        <f t="shared" si="150"/>
        <v>9560</v>
      </c>
      <c r="H399" s="7">
        <f t="shared" si="150"/>
        <v>9656</v>
      </c>
      <c r="I399" s="7">
        <f t="shared" si="150"/>
        <v>9753</v>
      </c>
      <c r="J399" s="7">
        <f t="shared" si="150"/>
        <v>9851</v>
      </c>
      <c r="K399" s="12"/>
      <c r="L399" s="12"/>
      <c r="M399" s="12"/>
      <c r="N399" s="12"/>
      <c r="O399" s="12"/>
      <c r="P399" s="12"/>
      <c r="Q399" s="12"/>
      <c r="R399" s="12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  <c r="AL399" s="18"/>
      <c r="AM399" s="18"/>
      <c r="AN399" s="18"/>
      <c r="AO399" s="18"/>
      <c r="AP399" s="18"/>
      <c r="AQ399" s="18"/>
      <c r="AR399" s="18"/>
      <c r="AS399" s="18"/>
      <c r="AT399" s="18"/>
      <c r="AU399" s="18"/>
      <c r="AV399" s="18"/>
      <c r="AW399" s="18"/>
      <c r="AX399" s="18"/>
      <c r="AY399" s="18"/>
      <c r="AZ399" s="18"/>
      <c r="BA399" s="18"/>
      <c r="BB399" s="18"/>
      <c r="BC399" s="18"/>
      <c r="BD399" s="18"/>
      <c r="BE399" s="18"/>
      <c r="BF399" s="18"/>
      <c r="BG399" s="18"/>
      <c r="BH399" s="18"/>
      <c r="BI399" s="18"/>
      <c r="BJ399" s="18"/>
      <c r="BK399" s="18"/>
      <c r="BL399" s="18"/>
      <c r="BM399" s="18"/>
      <c r="BN399" s="18"/>
      <c r="BO399" s="18"/>
      <c r="BP399" s="18"/>
      <c r="BQ399" s="18"/>
      <c r="BR399" s="18"/>
      <c r="BS399" s="18"/>
      <c r="BT399" s="34"/>
      <c r="BU399" s="34"/>
      <c r="BV399" s="34"/>
      <c r="BW399" s="34"/>
      <c r="BX399" s="34"/>
    </row>
    <row r="400" spans="1:76" s="6" customFormat="1" ht="22.5" customHeight="1" x14ac:dyDescent="0.25">
      <c r="A400" s="62"/>
      <c r="B400" s="65"/>
      <c r="C400" s="56" t="s">
        <v>15</v>
      </c>
      <c r="D400" s="7">
        <f t="shared" si="146"/>
        <v>0</v>
      </c>
      <c r="E400" s="7"/>
      <c r="F400" s="7"/>
      <c r="G400" s="7"/>
      <c r="H400" s="7"/>
      <c r="I400" s="7"/>
      <c r="J400" s="7"/>
      <c r="K400" s="12"/>
      <c r="L400" s="12"/>
      <c r="M400" s="12"/>
      <c r="N400" s="12"/>
      <c r="O400" s="12"/>
      <c r="P400" s="12"/>
      <c r="Q400" s="12"/>
      <c r="R400" s="12"/>
      <c r="S400" s="18"/>
      <c r="T400" s="18"/>
      <c r="U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  <c r="AL400" s="18"/>
      <c r="AM400" s="18"/>
      <c r="AN400" s="18"/>
      <c r="AO400" s="18"/>
      <c r="AP400" s="18"/>
      <c r="AQ400" s="18"/>
      <c r="AR400" s="18"/>
      <c r="AS400" s="18"/>
      <c r="AT400" s="18"/>
      <c r="AU400" s="18"/>
      <c r="AV400" s="18"/>
      <c r="AW400" s="18"/>
      <c r="AX400" s="18"/>
      <c r="AY400" s="18"/>
      <c r="AZ400" s="18"/>
      <c r="BA400" s="18"/>
      <c r="BB400" s="18"/>
      <c r="BC400" s="18"/>
      <c r="BD400" s="18"/>
      <c r="BE400" s="18"/>
      <c r="BF400" s="18"/>
      <c r="BG400" s="18"/>
      <c r="BH400" s="18"/>
      <c r="BI400" s="18"/>
      <c r="BJ400" s="18"/>
      <c r="BK400" s="18"/>
      <c r="BL400" s="18"/>
      <c r="BM400" s="18"/>
      <c r="BN400" s="18"/>
      <c r="BO400" s="18"/>
      <c r="BP400" s="18"/>
      <c r="BQ400" s="18"/>
      <c r="BR400" s="18"/>
      <c r="BS400" s="18"/>
      <c r="BT400" s="34"/>
      <c r="BU400" s="34"/>
      <c r="BV400" s="34"/>
      <c r="BW400" s="34"/>
      <c r="BX400" s="34"/>
    </row>
    <row r="401" spans="1:76" s="6" customFormat="1" ht="19.5" customHeight="1" x14ac:dyDescent="0.25">
      <c r="A401" s="62"/>
      <c r="B401" s="65"/>
      <c r="C401" s="56" t="s">
        <v>9</v>
      </c>
      <c r="D401" s="7">
        <f t="shared" si="146"/>
        <v>0</v>
      </c>
      <c r="E401" s="7"/>
      <c r="F401" s="7"/>
      <c r="G401" s="7"/>
      <c r="H401" s="7"/>
      <c r="I401" s="7"/>
      <c r="J401" s="7"/>
      <c r="K401" s="12"/>
      <c r="L401" s="12"/>
      <c r="M401" s="12"/>
      <c r="N401" s="12"/>
      <c r="O401" s="12"/>
      <c r="P401" s="12"/>
      <c r="Q401" s="12"/>
      <c r="R401" s="12"/>
      <c r="S401" s="18"/>
      <c r="T401" s="18"/>
      <c r="U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8"/>
      <c r="AL401" s="18"/>
      <c r="AM401" s="18"/>
      <c r="AN401" s="18"/>
      <c r="AO401" s="18"/>
      <c r="AP401" s="18"/>
      <c r="AQ401" s="18"/>
      <c r="AR401" s="18"/>
      <c r="AS401" s="18"/>
      <c r="AT401" s="18"/>
      <c r="AU401" s="18"/>
      <c r="AV401" s="18"/>
      <c r="AW401" s="18"/>
      <c r="AX401" s="18"/>
      <c r="AY401" s="18"/>
      <c r="AZ401" s="18"/>
      <c r="BA401" s="18"/>
      <c r="BB401" s="18"/>
      <c r="BC401" s="18"/>
      <c r="BD401" s="18"/>
      <c r="BE401" s="18"/>
      <c r="BF401" s="18"/>
      <c r="BG401" s="18"/>
      <c r="BH401" s="18"/>
      <c r="BI401" s="18"/>
      <c r="BJ401" s="18"/>
      <c r="BK401" s="18"/>
      <c r="BL401" s="18"/>
      <c r="BM401" s="18"/>
      <c r="BN401" s="18"/>
      <c r="BO401" s="18"/>
      <c r="BP401" s="18"/>
      <c r="BQ401" s="18"/>
      <c r="BR401" s="18"/>
      <c r="BS401" s="18"/>
      <c r="BT401" s="34"/>
      <c r="BU401" s="34"/>
      <c r="BV401" s="34"/>
      <c r="BW401" s="34"/>
      <c r="BX401" s="34"/>
    </row>
    <row r="402" spans="1:76" s="6" customFormat="1" ht="30" x14ac:dyDescent="0.25">
      <c r="A402" s="62"/>
      <c r="B402" s="65"/>
      <c r="C402" s="56" t="s">
        <v>10</v>
      </c>
      <c r="D402" s="7">
        <f t="shared" si="146"/>
        <v>57386</v>
      </c>
      <c r="E402" s="7">
        <v>9101</v>
      </c>
      <c r="F402" s="7">
        <v>9465</v>
      </c>
      <c r="G402" s="7">
        <v>9560</v>
      </c>
      <c r="H402" s="7">
        <v>9656</v>
      </c>
      <c r="I402" s="7">
        <v>9753</v>
      </c>
      <c r="J402" s="7">
        <v>9851</v>
      </c>
      <c r="K402" s="12"/>
      <c r="L402" s="12"/>
      <c r="M402" s="12"/>
      <c r="N402" s="12"/>
      <c r="O402" s="12"/>
      <c r="P402" s="12"/>
      <c r="Q402" s="12"/>
      <c r="R402" s="12"/>
      <c r="S402" s="39"/>
      <c r="T402" s="39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F402" s="39"/>
      <c r="AG402" s="39"/>
      <c r="AH402" s="39"/>
      <c r="AI402" s="39"/>
      <c r="AJ402" s="39"/>
      <c r="AK402" s="39"/>
      <c r="AL402" s="39"/>
      <c r="AM402" s="39"/>
      <c r="AN402" s="39"/>
      <c r="AO402" s="39"/>
      <c r="AP402" s="39"/>
      <c r="AQ402" s="39"/>
      <c r="AR402" s="39"/>
      <c r="AS402" s="39"/>
      <c r="AT402" s="39"/>
      <c r="AU402" s="39"/>
      <c r="AV402" s="39"/>
      <c r="AW402" s="39"/>
      <c r="AX402" s="39"/>
      <c r="AY402" s="39"/>
      <c r="AZ402" s="39"/>
      <c r="BA402" s="39"/>
      <c r="BB402" s="39"/>
      <c r="BC402" s="39"/>
      <c r="BD402" s="39"/>
      <c r="BE402" s="39"/>
      <c r="BF402" s="39"/>
      <c r="BG402" s="39"/>
      <c r="BH402" s="39"/>
      <c r="BI402" s="39"/>
      <c r="BJ402" s="39"/>
      <c r="BK402" s="39"/>
      <c r="BL402" s="39"/>
      <c r="BM402" s="18"/>
      <c r="BN402" s="18"/>
      <c r="BO402" s="18"/>
      <c r="BP402" s="18"/>
      <c r="BQ402" s="18"/>
      <c r="BR402" s="18"/>
      <c r="BS402" s="18"/>
      <c r="BT402" s="34"/>
      <c r="BU402" s="34"/>
      <c r="BV402" s="34"/>
      <c r="BW402" s="34"/>
      <c r="BX402" s="34"/>
    </row>
    <row r="403" spans="1:76" s="6" customFormat="1" ht="30" x14ac:dyDescent="0.25">
      <c r="A403" s="63"/>
      <c r="B403" s="66"/>
      <c r="C403" s="56" t="s">
        <v>11</v>
      </c>
      <c r="D403" s="7">
        <f t="shared" si="146"/>
        <v>0</v>
      </c>
      <c r="E403" s="7"/>
      <c r="F403" s="7"/>
      <c r="G403" s="7"/>
      <c r="H403" s="7"/>
      <c r="I403" s="7"/>
      <c r="J403" s="7"/>
      <c r="K403" s="12"/>
      <c r="L403" s="12"/>
      <c r="M403" s="12"/>
      <c r="N403" s="12"/>
      <c r="O403" s="12"/>
      <c r="P403" s="12"/>
      <c r="Q403" s="12"/>
      <c r="R403" s="12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8"/>
      <c r="AM403" s="18"/>
      <c r="AN403" s="18"/>
      <c r="AO403" s="18"/>
      <c r="AP403" s="18"/>
      <c r="AQ403" s="18"/>
      <c r="AR403" s="18"/>
      <c r="AS403" s="18"/>
      <c r="AT403" s="18"/>
      <c r="AU403" s="18"/>
      <c r="AV403" s="18"/>
      <c r="AW403" s="18"/>
      <c r="AX403" s="18"/>
      <c r="AY403" s="18"/>
      <c r="AZ403" s="18"/>
      <c r="BA403" s="18"/>
      <c r="BB403" s="18"/>
      <c r="BC403" s="18"/>
      <c r="BD403" s="18"/>
      <c r="BE403" s="18"/>
      <c r="BF403" s="18"/>
      <c r="BG403" s="18"/>
      <c r="BH403" s="18"/>
      <c r="BI403" s="18"/>
      <c r="BJ403" s="18"/>
      <c r="BK403" s="18"/>
      <c r="BL403" s="18"/>
      <c r="BM403" s="18"/>
      <c r="BN403" s="18"/>
      <c r="BO403" s="18"/>
      <c r="BP403" s="18"/>
      <c r="BQ403" s="18"/>
      <c r="BR403" s="18"/>
      <c r="BS403" s="18"/>
      <c r="BT403" s="34"/>
      <c r="BU403" s="34"/>
      <c r="BV403" s="34"/>
      <c r="BW403" s="34"/>
      <c r="BX403" s="34"/>
    </row>
    <row r="404" spans="1:76" s="6" customFormat="1" ht="24.75" customHeight="1" x14ac:dyDescent="0.25">
      <c r="A404" s="61" t="s">
        <v>72</v>
      </c>
      <c r="B404" s="64" t="s">
        <v>46</v>
      </c>
      <c r="C404" s="56" t="s">
        <v>7</v>
      </c>
      <c r="D404" s="7">
        <f t="shared" si="146"/>
        <v>105746</v>
      </c>
      <c r="E404" s="7">
        <f>E405+E406+E407+E408</f>
        <v>17616</v>
      </c>
      <c r="F404" s="7">
        <f t="shared" ref="F404:J404" si="151">F405+F406+F407+F408</f>
        <v>17626</v>
      </c>
      <c r="G404" s="7">
        <f t="shared" si="151"/>
        <v>17626</v>
      </c>
      <c r="H404" s="7">
        <f t="shared" si="151"/>
        <v>17626</v>
      </c>
      <c r="I404" s="7">
        <f t="shared" si="151"/>
        <v>17626</v>
      </c>
      <c r="J404" s="7">
        <f t="shared" si="151"/>
        <v>17626</v>
      </c>
      <c r="K404" s="12"/>
      <c r="L404" s="12"/>
      <c r="M404" s="12"/>
      <c r="N404" s="12"/>
      <c r="O404" s="12"/>
      <c r="P404" s="12"/>
      <c r="Q404" s="12"/>
      <c r="R404" s="12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8"/>
      <c r="AM404" s="18"/>
      <c r="AN404" s="18"/>
      <c r="AO404" s="18"/>
      <c r="AP404" s="18"/>
      <c r="AQ404" s="18"/>
      <c r="AR404" s="18"/>
      <c r="AS404" s="18"/>
      <c r="AT404" s="18"/>
      <c r="AU404" s="18"/>
      <c r="AV404" s="18"/>
      <c r="AW404" s="18"/>
      <c r="AX404" s="18"/>
      <c r="AY404" s="18"/>
      <c r="AZ404" s="18"/>
      <c r="BA404" s="18"/>
      <c r="BB404" s="18"/>
      <c r="BC404" s="18"/>
      <c r="BD404" s="18"/>
      <c r="BE404" s="18"/>
      <c r="BF404" s="18"/>
      <c r="BG404" s="18"/>
      <c r="BH404" s="18"/>
      <c r="BI404" s="18"/>
      <c r="BJ404" s="18"/>
      <c r="BK404" s="18"/>
      <c r="BL404" s="18"/>
      <c r="BM404" s="18"/>
      <c r="BN404" s="18"/>
      <c r="BO404" s="18"/>
      <c r="BP404" s="18"/>
      <c r="BQ404" s="18"/>
      <c r="BR404" s="18"/>
      <c r="BS404" s="18"/>
      <c r="BT404" s="34"/>
      <c r="BU404" s="34"/>
      <c r="BV404" s="34"/>
      <c r="BW404" s="34"/>
      <c r="BX404" s="34"/>
    </row>
    <row r="405" spans="1:76" s="6" customFormat="1" ht="23.25" customHeight="1" x14ac:dyDescent="0.25">
      <c r="A405" s="62"/>
      <c r="B405" s="65"/>
      <c r="C405" s="56" t="s">
        <v>15</v>
      </c>
      <c r="D405" s="7">
        <f t="shared" si="146"/>
        <v>0</v>
      </c>
      <c r="E405" s="7"/>
      <c r="F405" s="7"/>
      <c r="G405" s="7"/>
      <c r="H405" s="7"/>
      <c r="I405" s="7"/>
      <c r="J405" s="7"/>
      <c r="K405" s="12"/>
      <c r="L405" s="12"/>
      <c r="M405" s="12"/>
      <c r="N405" s="12"/>
      <c r="O405" s="12"/>
      <c r="P405" s="12"/>
      <c r="Q405" s="12"/>
      <c r="R405" s="12"/>
      <c r="S405" s="18"/>
      <c r="T405" s="18"/>
      <c r="U405" s="18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  <c r="AL405" s="18"/>
      <c r="AM405" s="18"/>
      <c r="AN405" s="18"/>
      <c r="AO405" s="18"/>
      <c r="AP405" s="18"/>
      <c r="AQ405" s="18"/>
      <c r="AR405" s="18"/>
      <c r="AS405" s="18"/>
      <c r="AT405" s="18"/>
      <c r="AU405" s="18"/>
      <c r="AV405" s="18"/>
      <c r="AW405" s="18"/>
      <c r="AX405" s="18"/>
      <c r="AY405" s="18"/>
      <c r="AZ405" s="18"/>
      <c r="BA405" s="18"/>
      <c r="BB405" s="18"/>
      <c r="BC405" s="18"/>
      <c r="BD405" s="18"/>
      <c r="BE405" s="18"/>
      <c r="BF405" s="18"/>
      <c r="BG405" s="18"/>
      <c r="BH405" s="18"/>
      <c r="BI405" s="18"/>
      <c r="BJ405" s="18"/>
      <c r="BK405" s="18"/>
      <c r="BL405" s="18"/>
      <c r="BM405" s="18"/>
      <c r="BN405" s="18"/>
      <c r="BO405" s="18"/>
      <c r="BP405" s="18"/>
      <c r="BQ405" s="18"/>
      <c r="BR405" s="18"/>
      <c r="BS405" s="18"/>
      <c r="BT405" s="34"/>
      <c r="BU405" s="34"/>
      <c r="BV405" s="34"/>
      <c r="BW405" s="34"/>
      <c r="BX405" s="34"/>
    </row>
    <row r="406" spans="1:76" s="6" customFormat="1" ht="24" customHeight="1" x14ac:dyDescent="0.25">
      <c r="A406" s="62"/>
      <c r="B406" s="65"/>
      <c r="C406" s="55" t="s">
        <v>9</v>
      </c>
      <c r="D406" s="7">
        <f t="shared" si="146"/>
        <v>104100</v>
      </c>
      <c r="E406" s="7">
        <v>17350</v>
      </c>
      <c r="F406" s="7">
        <v>17350</v>
      </c>
      <c r="G406" s="7">
        <v>17350</v>
      </c>
      <c r="H406" s="7">
        <v>17350</v>
      </c>
      <c r="I406" s="7">
        <v>17350</v>
      </c>
      <c r="J406" s="7">
        <v>17350</v>
      </c>
      <c r="K406" s="12"/>
      <c r="L406" s="12"/>
      <c r="M406" s="12"/>
      <c r="N406" s="12"/>
      <c r="O406" s="12"/>
      <c r="P406" s="12"/>
      <c r="Q406" s="12"/>
      <c r="R406" s="12"/>
      <c r="S406" s="18"/>
      <c r="T406" s="18"/>
      <c r="U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  <c r="AL406" s="18"/>
      <c r="AM406" s="18"/>
      <c r="AN406" s="18"/>
      <c r="AO406" s="18"/>
      <c r="AP406" s="18"/>
      <c r="AQ406" s="18"/>
      <c r="AR406" s="18"/>
      <c r="AS406" s="18"/>
      <c r="AT406" s="18"/>
      <c r="AU406" s="18"/>
      <c r="AV406" s="18"/>
      <c r="AW406" s="18"/>
      <c r="AX406" s="18"/>
      <c r="AY406" s="18"/>
      <c r="AZ406" s="18"/>
      <c r="BA406" s="18"/>
      <c r="BB406" s="18"/>
      <c r="BC406" s="18"/>
      <c r="BD406" s="18"/>
      <c r="BE406" s="18"/>
      <c r="BF406" s="18"/>
      <c r="BG406" s="18"/>
      <c r="BH406" s="18"/>
      <c r="BI406" s="18"/>
      <c r="BJ406" s="18"/>
      <c r="BK406" s="18"/>
      <c r="BL406" s="18"/>
      <c r="BM406" s="18"/>
      <c r="BN406" s="18"/>
      <c r="BO406" s="18"/>
      <c r="BP406" s="18"/>
      <c r="BQ406" s="18"/>
      <c r="BR406" s="18"/>
      <c r="BS406" s="18"/>
      <c r="BT406" s="34"/>
      <c r="BU406" s="34"/>
      <c r="BV406" s="34"/>
      <c r="BW406" s="34"/>
      <c r="BX406" s="34"/>
    </row>
    <row r="407" spans="1:76" s="6" customFormat="1" ht="30" x14ac:dyDescent="0.25">
      <c r="A407" s="62"/>
      <c r="B407" s="65"/>
      <c r="C407" s="55" t="s">
        <v>10</v>
      </c>
      <c r="D407" s="7">
        <f>SUM(E407:J407)</f>
        <v>1646</v>
      </c>
      <c r="E407" s="7">
        <v>266</v>
      </c>
      <c r="F407" s="7">
        <v>276</v>
      </c>
      <c r="G407" s="7">
        <v>276</v>
      </c>
      <c r="H407" s="7">
        <v>276</v>
      </c>
      <c r="I407" s="7">
        <v>276</v>
      </c>
      <c r="J407" s="7">
        <v>276</v>
      </c>
      <c r="K407" s="12"/>
      <c r="L407" s="12"/>
      <c r="M407" s="12"/>
      <c r="N407" s="12"/>
      <c r="O407" s="12"/>
      <c r="P407" s="12"/>
      <c r="Q407" s="12"/>
      <c r="R407" s="12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  <c r="AM407" s="18"/>
      <c r="AN407" s="18"/>
      <c r="AO407" s="18"/>
      <c r="AP407" s="18"/>
      <c r="AQ407" s="18"/>
      <c r="AR407" s="18"/>
      <c r="AS407" s="18"/>
      <c r="AT407" s="18"/>
      <c r="AU407" s="18"/>
      <c r="AV407" s="18"/>
      <c r="AW407" s="18"/>
      <c r="AX407" s="18"/>
      <c r="AY407" s="18"/>
      <c r="AZ407" s="18"/>
      <c r="BA407" s="18"/>
      <c r="BB407" s="18"/>
      <c r="BC407" s="18"/>
      <c r="BD407" s="18"/>
      <c r="BE407" s="18"/>
      <c r="BF407" s="18"/>
      <c r="BG407" s="18"/>
      <c r="BH407" s="18"/>
      <c r="BI407" s="18"/>
      <c r="BJ407" s="18"/>
      <c r="BK407" s="18"/>
      <c r="BL407" s="18"/>
      <c r="BM407" s="18"/>
      <c r="BN407" s="18"/>
      <c r="BO407" s="18"/>
      <c r="BP407" s="18"/>
      <c r="BQ407" s="18"/>
      <c r="BR407" s="18"/>
      <c r="BS407" s="18"/>
      <c r="BT407" s="34"/>
      <c r="BU407" s="34"/>
      <c r="BV407" s="34"/>
      <c r="BW407" s="34"/>
      <c r="BX407" s="34"/>
    </row>
    <row r="408" spans="1:76" s="6" customFormat="1" ht="39" customHeight="1" x14ac:dyDescent="0.25">
      <c r="A408" s="63"/>
      <c r="B408" s="66"/>
      <c r="C408" s="55" t="s">
        <v>11</v>
      </c>
      <c r="D408" s="7">
        <f t="shared" si="146"/>
        <v>0</v>
      </c>
      <c r="E408" s="7"/>
      <c r="F408" s="7"/>
      <c r="G408" s="7"/>
      <c r="H408" s="7"/>
      <c r="I408" s="7"/>
      <c r="J408" s="7"/>
      <c r="K408" s="12"/>
      <c r="L408" s="12"/>
      <c r="M408" s="12"/>
      <c r="N408" s="12"/>
      <c r="O408" s="12"/>
      <c r="P408" s="12"/>
      <c r="Q408" s="12"/>
      <c r="R408" s="12"/>
      <c r="S408" s="18"/>
      <c r="T408" s="18"/>
      <c r="U408" s="18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8"/>
      <c r="AL408" s="18"/>
      <c r="AM408" s="18"/>
      <c r="AN408" s="18"/>
      <c r="AO408" s="18"/>
      <c r="AP408" s="18"/>
      <c r="AQ408" s="18"/>
      <c r="AR408" s="18"/>
      <c r="AS408" s="18"/>
      <c r="AT408" s="18"/>
      <c r="AU408" s="18"/>
      <c r="AV408" s="18"/>
      <c r="AW408" s="18"/>
      <c r="AX408" s="18"/>
      <c r="AY408" s="18"/>
      <c r="AZ408" s="18"/>
      <c r="BA408" s="18"/>
      <c r="BB408" s="18"/>
      <c r="BC408" s="18"/>
      <c r="BD408" s="18"/>
      <c r="BE408" s="18"/>
      <c r="BF408" s="18"/>
      <c r="BG408" s="18"/>
      <c r="BH408" s="18"/>
      <c r="BI408" s="18"/>
      <c r="BJ408" s="18"/>
      <c r="BK408" s="18"/>
      <c r="BL408" s="18"/>
      <c r="BM408" s="18"/>
      <c r="BN408" s="18"/>
      <c r="BO408" s="18"/>
      <c r="BP408" s="18"/>
      <c r="BQ408" s="18"/>
      <c r="BR408" s="18"/>
      <c r="BS408" s="18"/>
      <c r="BT408" s="34"/>
      <c r="BU408" s="34"/>
      <c r="BV408" s="34"/>
      <c r="BW408" s="34"/>
      <c r="BX408" s="34"/>
    </row>
    <row r="409" spans="1:76" s="6" customFormat="1" ht="27.75" customHeight="1" x14ac:dyDescent="0.25">
      <c r="A409" s="59" t="s">
        <v>163</v>
      </c>
      <c r="B409" s="60" t="s">
        <v>164</v>
      </c>
      <c r="C409" s="55" t="s">
        <v>7</v>
      </c>
      <c r="D409" s="7">
        <f t="shared" si="146"/>
        <v>511496.71</v>
      </c>
      <c r="E409" s="7">
        <f t="shared" ref="E409:J409" si="152">E410+E411+E412+E413</f>
        <v>330162.51</v>
      </c>
      <c r="F409" s="7">
        <f t="shared" si="152"/>
        <v>36266.839999999997</v>
      </c>
      <c r="G409" s="7">
        <f t="shared" si="152"/>
        <v>36266.839999999997</v>
      </c>
      <c r="H409" s="7">
        <f t="shared" si="152"/>
        <v>36266.839999999997</v>
      </c>
      <c r="I409" s="7">
        <f t="shared" si="152"/>
        <v>36266.839999999997</v>
      </c>
      <c r="J409" s="7">
        <f t="shared" si="152"/>
        <v>36266.839999999997</v>
      </c>
      <c r="K409" s="12"/>
      <c r="L409" s="12"/>
      <c r="M409" s="12"/>
      <c r="N409" s="12"/>
      <c r="O409" s="12"/>
      <c r="P409" s="12"/>
      <c r="Q409" s="12"/>
      <c r="R409" s="12"/>
      <c r="S409" s="18"/>
      <c r="T409" s="18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22"/>
      <c r="AH409" s="22"/>
      <c r="AI409" s="22"/>
      <c r="AJ409" s="22"/>
      <c r="AK409" s="22"/>
      <c r="AL409" s="18"/>
      <c r="AM409" s="18"/>
      <c r="AN409" s="18"/>
      <c r="AO409" s="18"/>
      <c r="AP409" s="18"/>
      <c r="AQ409" s="18"/>
      <c r="AR409" s="18"/>
      <c r="AS409" s="18"/>
      <c r="AT409" s="18"/>
      <c r="AU409" s="18"/>
      <c r="AV409" s="18"/>
      <c r="AW409" s="18"/>
      <c r="AX409" s="18"/>
      <c r="AY409" s="18"/>
      <c r="AZ409" s="18"/>
      <c r="BA409" s="18"/>
      <c r="BB409" s="18"/>
      <c r="BC409" s="18"/>
      <c r="BD409" s="18"/>
      <c r="BE409" s="18"/>
      <c r="BF409" s="18"/>
      <c r="BG409" s="18"/>
      <c r="BH409" s="18"/>
      <c r="BI409" s="18"/>
      <c r="BJ409" s="18"/>
      <c r="BK409" s="18"/>
      <c r="BL409" s="18"/>
      <c r="BM409" s="18"/>
      <c r="BN409" s="18"/>
      <c r="BO409" s="18"/>
      <c r="BP409" s="18"/>
      <c r="BQ409" s="18"/>
      <c r="BR409" s="18"/>
      <c r="BS409" s="18"/>
      <c r="BT409" s="34"/>
      <c r="BU409" s="34"/>
      <c r="BV409" s="34"/>
      <c r="BW409" s="34"/>
      <c r="BX409" s="34"/>
    </row>
    <row r="410" spans="1:76" s="6" customFormat="1" ht="21.75" customHeight="1" x14ac:dyDescent="0.25">
      <c r="A410" s="59"/>
      <c r="B410" s="60"/>
      <c r="C410" s="55" t="s">
        <v>15</v>
      </c>
      <c r="D410" s="7">
        <f>SUM(E410:J410)</f>
        <v>436985.57</v>
      </c>
      <c r="E410" s="7">
        <f>E415+E420</f>
        <v>276686.15000000002</v>
      </c>
      <c r="F410" s="7">
        <f t="shared" ref="F410:J410" si="153">F415+F420</f>
        <v>35541.5</v>
      </c>
      <c r="G410" s="7">
        <f t="shared" si="153"/>
        <v>31189.48</v>
      </c>
      <c r="H410" s="7">
        <f t="shared" si="153"/>
        <v>31189.48</v>
      </c>
      <c r="I410" s="7">
        <f t="shared" si="153"/>
        <v>31189.48</v>
      </c>
      <c r="J410" s="7">
        <f t="shared" si="153"/>
        <v>31189.48</v>
      </c>
      <c r="K410" s="12"/>
      <c r="L410" s="12"/>
      <c r="M410" s="12"/>
      <c r="N410" s="12"/>
      <c r="O410" s="12"/>
      <c r="P410" s="12"/>
      <c r="Q410" s="12"/>
      <c r="R410" s="1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  <c r="AG410" s="22"/>
      <c r="AH410" s="22"/>
      <c r="AI410" s="22"/>
      <c r="AJ410" s="22"/>
      <c r="AK410" s="22"/>
      <c r="AL410" s="22"/>
      <c r="AM410" s="22"/>
      <c r="AN410" s="22"/>
      <c r="AO410" s="22"/>
      <c r="AP410" s="22"/>
      <c r="AQ410" s="22"/>
      <c r="AR410" s="22"/>
      <c r="AS410" s="22"/>
      <c r="AT410" s="22"/>
      <c r="AU410" s="22"/>
      <c r="AV410" s="22"/>
      <c r="AW410" s="22"/>
      <c r="AX410" s="22"/>
      <c r="AY410" s="22"/>
      <c r="AZ410" s="22"/>
      <c r="BA410" s="22"/>
      <c r="BB410" s="22"/>
      <c r="BC410" s="22"/>
      <c r="BD410" s="22"/>
      <c r="BE410" s="22"/>
      <c r="BF410" s="22"/>
      <c r="BG410" s="22"/>
      <c r="BH410" s="22"/>
      <c r="BI410" s="22"/>
      <c r="BJ410" s="22"/>
      <c r="BK410" s="22"/>
      <c r="BL410" s="22"/>
      <c r="BM410" s="22"/>
      <c r="BN410" s="22"/>
      <c r="BO410" s="22"/>
      <c r="BP410" s="18"/>
      <c r="BQ410" s="18"/>
      <c r="BR410" s="18"/>
      <c r="BS410" s="18"/>
      <c r="BT410" s="34"/>
      <c r="BU410" s="34"/>
      <c r="BV410" s="34"/>
      <c r="BW410" s="34"/>
      <c r="BX410" s="34"/>
    </row>
    <row r="411" spans="1:76" s="6" customFormat="1" ht="24.75" customHeight="1" x14ac:dyDescent="0.25">
      <c r="A411" s="59"/>
      <c r="B411" s="60"/>
      <c r="C411" s="55" t="s">
        <v>9</v>
      </c>
      <c r="D411" s="7">
        <f t="shared" si="146"/>
        <v>68330.14</v>
      </c>
      <c r="E411" s="7">
        <f t="shared" ref="E411:J413" si="154">E416+E421</f>
        <v>47295.360000000001</v>
      </c>
      <c r="F411" s="7">
        <f t="shared" si="154"/>
        <v>725.34</v>
      </c>
      <c r="G411" s="7">
        <f t="shared" si="154"/>
        <v>5077.3599999999997</v>
      </c>
      <c r="H411" s="7">
        <f t="shared" si="154"/>
        <v>5077.3599999999997</v>
      </c>
      <c r="I411" s="7">
        <f t="shared" si="154"/>
        <v>5077.3599999999997</v>
      </c>
      <c r="J411" s="7">
        <f t="shared" si="154"/>
        <v>5077.3599999999997</v>
      </c>
      <c r="K411" s="12"/>
      <c r="L411" s="12"/>
      <c r="M411" s="12"/>
      <c r="N411" s="12"/>
      <c r="O411" s="12"/>
      <c r="P411" s="12"/>
      <c r="Q411" s="12"/>
      <c r="R411" s="1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  <c r="AG411" s="22"/>
      <c r="AH411" s="22"/>
      <c r="AI411" s="22"/>
      <c r="AJ411" s="22"/>
      <c r="AK411" s="22"/>
      <c r="AL411" s="22"/>
      <c r="AM411" s="22"/>
      <c r="AN411" s="22"/>
      <c r="AO411" s="22"/>
      <c r="AP411" s="22"/>
      <c r="AQ411" s="22"/>
      <c r="AR411" s="22"/>
      <c r="AS411" s="22"/>
      <c r="AT411" s="22"/>
      <c r="AU411" s="22"/>
      <c r="AV411" s="22"/>
      <c r="AW411" s="22"/>
      <c r="AX411" s="22"/>
      <c r="AY411" s="22"/>
      <c r="AZ411" s="22"/>
      <c r="BA411" s="22"/>
      <c r="BB411" s="22"/>
      <c r="BC411" s="22"/>
      <c r="BD411" s="22"/>
      <c r="BE411" s="22"/>
      <c r="BF411" s="22"/>
      <c r="BG411" s="22"/>
      <c r="BH411" s="22"/>
      <c r="BI411" s="22"/>
      <c r="BJ411" s="22"/>
      <c r="BK411" s="22"/>
      <c r="BL411" s="22"/>
      <c r="BM411" s="22"/>
      <c r="BN411" s="22"/>
      <c r="BO411" s="22"/>
      <c r="BP411" s="18"/>
      <c r="BQ411" s="18"/>
      <c r="BR411" s="18"/>
      <c r="BS411" s="18"/>
      <c r="BT411" s="34"/>
      <c r="BU411" s="34"/>
      <c r="BV411" s="34"/>
      <c r="BW411" s="34"/>
      <c r="BX411" s="34"/>
    </row>
    <row r="412" spans="1:76" s="6" customFormat="1" ht="39" customHeight="1" x14ac:dyDescent="0.25">
      <c r="A412" s="59"/>
      <c r="B412" s="60"/>
      <c r="C412" s="55" t="s">
        <v>10</v>
      </c>
      <c r="D412" s="7">
        <f t="shared" si="146"/>
        <v>6181</v>
      </c>
      <c r="E412" s="7">
        <f t="shared" si="154"/>
        <v>6181</v>
      </c>
      <c r="F412" s="7">
        <f t="shared" si="154"/>
        <v>0</v>
      </c>
      <c r="G412" s="7">
        <f t="shared" si="154"/>
        <v>0</v>
      </c>
      <c r="H412" s="7">
        <f t="shared" si="154"/>
        <v>0</v>
      </c>
      <c r="I412" s="7">
        <f t="shared" si="154"/>
        <v>0</v>
      </c>
      <c r="J412" s="7">
        <f t="shared" si="154"/>
        <v>0</v>
      </c>
      <c r="K412" s="12"/>
      <c r="L412" s="12"/>
      <c r="M412" s="12"/>
      <c r="N412" s="12"/>
      <c r="O412" s="12"/>
      <c r="P412" s="12"/>
      <c r="Q412" s="12"/>
      <c r="R412" s="12"/>
      <c r="S412" s="22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  <c r="AG412" s="22"/>
      <c r="AH412" s="22"/>
      <c r="AI412" s="22"/>
      <c r="AJ412" s="22"/>
      <c r="AK412" s="22"/>
      <c r="AL412" s="22"/>
      <c r="AM412" s="22"/>
      <c r="AN412" s="22"/>
      <c r="AO412" s="22"/>
      <c r="AP412" s="22"/>
      <c r="AQ412" s="22"/>
      <c r="AR412" s="22"/>
      <c r="AS412" s="22"/>
      <c r="AT412" s="22"/>
      <c r="AU412" s="22"/>
      <c r="AV412" s="22"/>
      <c r="AW412" s="22"/>
      <c r="AX412" s="22"/>
      <c r="AY412" s="22"/>
      <c r="AZ412" s="22"/>
      <c r="BA412" s="22"/>
      <c r="BB412" s="22"/>
      <c r="BC412" s="22"/>
      <c r="BD412" s="22"/>
      <c r="BE412" s="22"/>
      <c r="BF412" s="22"/>
      <c r="BG412" s="22"/>
      <c r="BH412" s="22"/>
      <c r="BI412" s="22"/>
      <c r="BJ412" s="22"/>
      <c r="BK412" s="22"/>
      <c r="BL412" s="22"/>
      <c r="BM412" s="22"/>
      <c r="BN412" s="22"/>
      <c r="BO412" s="22"/>
      <c r="BP412" s="18"/>
      <c r="BQ412" s="18"/>
      <c r="BR412" s="18"/>
      <c r="BS412" s="18"/>
      <c r="BT412" s="34"/>
      <c r="BU412" s="34"/>
      <c r="BV412" s="34"/>
      <c r="BW412" s="34"/>
      <c r="BX412" s="34"/>
    </row>
    <row r="413" spans="1:76" s="6" customFormat="1" ht="39" customHeight="1" x14ac:dyDescent="0.25">
      <c r="A413" s="59"/>
      <c r="B413" s="60"/>
      <c r="C413" s="55" t="s">
        <v>11</v>
      </c>
      <c r="D413" s="7">
        <f t="shared" si="146"/>
        <v>0</v>
      </c>
      <c r="E413" s="7">
        <f t="shared" si="154"/>
        <v>0</v>
      </c>
      <c r="F413" s="7">
        <f t="shared" si="154"/>
        <v>0</v>
      </c>
      <c r="G413" s="7">
        <f t="shared" si="154"/>
        <v>0</v>
      </c>
      <c r="H413" s="7">
        <f t="shared" si="154"/>
        <v>0</v>
      </c>
      <c r="I413" s="7">
        <f t="shared" si="154"/>
        <v>0</v>
      </c>
      <c r="J413" s="7">
        <f t="shared" si="154"/>
        <v>0</v>
      </c>
      <c r="K413" s="12"/>
      <c r="L413" s="12"/>
      <c r="M413" s="12"/>
      <c r="N413" s="12"/>
      <c r="O413" s="12"/>
      <c r="P413" s="12"/>
      <c r="Q413" s="12"/>
      <c r="R413" s="1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  <c r="AG413" s="22"/>
      <c r="AH413" s="22"/>
      <c r="AI413" s="22"/>
      <c r="AJ413" s="22"/>
      <c r="AK413" s="22"/>
      <c r="AL413" s="22"/>
      <c r="AM413" s="22"/>
      <c r="AN413" s="22"/>
      <c r="AO413" s="22"/>
      <c r="AP413" s="22"/>
      <c r="AQ413" s="22"/>
      <c r="AR413" s="22"/>
      <c r="AS413" s="22"/>
      <c r="AT413" s="22"/>
      <c r="AU413" s="22"/>
      <c r="AV413" s="22"/>
      <c r="AW413" s="22"/>
      <c r="AX413" s="22"/>
      <c r="AY413" s="22"/>
      <c r="AZ413" s="22"/>
      <c r="BA413" s="22"/>
      <c r="BB413" s="22"/>
      <c r="BC413" s="22"/>
      <c r="BD413" s="22"/>
      <c r="BE413" s="22"/>
      <c r="BF413" s="22"/>
      <c r="BG413" s="22"/>
      <c r="BH413" s="22"/>
      <c r="BI413" s="22"/>
      <c r="BJ413" s="22"/>
      <c r="BK413" s="22"/>
      <c r="BL413" s="22"/>
      <c r="BM413" s="22"/>
      <c r="BN413" s="22"/>
      <c r="BO413" s="22"/>
      <c r="BP413" s="18"/>
      <c r="BQ413" s="18"/>
      <c r="BR413" s="18"/>
      <c r="BS413" s="18"/>
      <c r="BT413" s="34"/>
      <c r="BU413" s="34"/>
      <c r="BV413" s="34"/>
      <c r="BW413" s="34"/>
      <c r="BX413" s="34"/>
    </row>
    <row r="414" spans="1:76" s="6" customFormat="1" ht="27" customHeight="1" x14ac:dyDescent="0.25">
      <c r="A414" s="59" t="s">
        <v>162</v>
      </c>
      <c r="B414" s="60" t="s">
        <v>170</v>
      </c>
      <c r="C414" s="55" t="s">
        <v>7</v>
      </c>
      <c r="D414" s="7">
        <f t="shared" si="146"/>
        <v>213774.76</v>
      </c>
      <c r="E414" s="7">
        <f t="shared" ref="E414:J414" si="155">E415+E416+E417+E418</f>
        <v>32440.560000000001</v>
      </c>
      <c r="F414" s="7">
        <f t="shared" si="155"/>
        <v>36266.839999999997</v>
      </c>
      <c r="G414" s="7">
        <f t="shared" si="155"/>
        <v>36266.839999999997</v>
      </c>
      <c r="H414" s="7">
        <f t="shared" si="155"/>
        <v>36266.839999999997</v>
      </c>
      <c r="I414" s="7">
        <f t="shared" si="155"/>
        <v>36266.839999999997</v>
      </c>
      <c r="J414" s="7">
        <f t="shared" si="155"/>
        <v>36266.839999999997</v>
      </c>
      <c r="K414" s="12"/>
      <c r="L414" s="12"/>
      <c r="M414" s="12"/>
      <c r="N414" s="12"/>
      <c r="O414" s="12"/>
      <c r="P414" s="12"/>
      <c r="Q414" s="12"/>
      <c r="R414" s="12"/>
      <c r="S414" s="18"/>
      <c r="T414" s="18"/>
      <c r="U414" s="18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  <c r="AK414" s="18"/>
      <c r="AL414" s="18"/>
      <c r="AM414" s="18"/>
      <c r="AN414" s="18"/>
      <c r="AO414" s="18"/>
      <c r="AP414" s="18"/>
      <c r="AQ414" s="18"/>
      <c r="AR414" s="18"/>
      <c r="AS414" s="18"/>
      <c r="AT414" s="18"/>
      <c r="AU414" s="18"/>
      <c r="AV414" s="18"/>
      <c r="AW414" s="18"/>
      <c r="AX414" s="18"/>
      <c r="AY414" s="18"/>
      <c r="AZ414" s="18"/>
      <c r="BA414" s="18"/>
      <c r="BB414" s="18"/>
      <c r="BC414" s="18"/>
      <c r="BD414" s="18"/>
      <c r="BE414" s="18"/>
      <c r="BF414" s="18"/>
      <c r="BG414" s="18"/>
      <c r="BH414" s="18"/>
      <c r="BI414" s="18"/>
      <c r="BJ414" s="18"/>
      <c r="BK414" s="18"/>
      <c r="BL414" s="18"/>
      <c r="BM414" s="18"/>
      <c r="BN414" s="18"/>
      <c r="BO414" s="18"/>
      <c r="BP414" s="18"/>
      <c r="BQ414" s="18"/>
      <c r="BR414" s="18"/>
      <c r="BS414" s="18"/>
      <c r="BT414" s="34"/>
      <c r="BU414" s="34"/>
      <c r="BV414" s="34"/>
      <c r="BW414" s="34"/>
      <c r="BX414" s="34"/>
    </row>
    <row r="415" spans="1:76" s="6" customFormat="1" ht="21.75" customHeight="1" x14ac:dyDescent="0.25">
      <c r="A415" s="59"/>
      <c r="B415" s="60"/>
      <c r="C415" s="55" t="s">
        <v>15</v>
      </c>
      <c r="D415" s="7">
        <f t="shared" si="146"/>
        <v>192091.17</v>
      </c>
      <c r="E415" s="7">
        <v>31791.75</v>
      </c>
      <c r="F415" s="7">
        <v>35541.5</v>
      </c>
      <c r="G415" s="7">
        <v>31189.48</v>
      </c>
      <c r="H415" s="7">
        <v>31189.48</v>
      </c>
      <c r="I415" s="7">
        <v>31189.48</v>
      </c>
      <c r="J415" s="7">
        <v>31189.48</v>
      </c>
      <c r="K415" s="12"/>
      <c r="L415" s="12"/>
      <c r="M415" s="12"/>
      <c r="N415" s="12"/>
      <c r="O415" s="12"/>
      <c r="P415" s="12"/>
      <c r="Q415" s="12"/>
      <c r="R415" s="12"/>
      <c r="S415" s="18"/>
      <c r="T415" s="18"/>
      <c r="U415" s="18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  <c r="AL415" s="18"/>
      <c r="AM415" s="18"/>
      <c r="AN415" s="18"/>
      <c r="AO415" s="18"/>
      <c r="AP415" s="18"/>
      <c r="AQ415" s="18"/>
      <c r="AR415" s="18"/>
      <c r="AS415" s="18"/>
      <c r="AT415" s="18"/>
      <c r="AU415" s="18"/>
      <c r="AV415" s="18"/>
      <c r="AW415" s="18"/>
      <c r="AX415" s="18"/>
      <c r="AY415" s="18"/>
      <c r="AZ415" s="18"/>
      <c r="BA415" s="18"/>
      <c r="BB415" s="18"/>
      <c r="BC415" s="18"/>
      <c r="BD415" s="18"/>
      <c r="BE415" s="18"/>
      <c r="BF415" s="18"/>
      <c r="BG415" s="18"/>
      <c r="BH415" s="18"/>
      <c r="BI415" s="18"/>
      <c r="BJ415" s="18"/>
      <c r="BK415" s="18"/>
      <c r="BL415" s="18"/>
      <c r="BM415" s="18"/>
      <c r="BN415" s="18"/>
      <c r="BO415" s="18"/>
      <c r="BP415" s="18"/>
      <c r="BQ415" s="18"/>
      <c r="BR415" s="18"/>
      <c r="BS415" s="18"/>
      <c r="BT415" s="34"/>
      <c r="BU415" s="34"/>
      <c r="BV415" s="34"/>
      <c r="BW415" s="34"/>
      <c r="BX415" s="34"/>
    </row>
    <row r="416" spans="1:76" s="6" customFormat="1" ht="25.5" customHeight="1" x14ac:dyDescent="0.25">
      <c r="A416" s="59"/>
      <c r="B416" s="60"/>
      <c r="C416" s="55" t="s">
        <v>9</v>
      </c>
      <c r="D416" s="7">
        <f t="shared" si="146"/>
        <v>21683.59</v>
      </c>
      <c r="E416" s="7">
        <v>648.80999999999995</v>
      </c>
      <c r="F416" s="7">
        <v>725.34</v>
      </c>
      <c r="G416" s="7">
        <v>5077.3599999999997</v>
      </c>
      <c r="H416" s="7">
        <v>5077.3599999999997</v>
      </c>
      <c r="I416" s="7">
        <v>5077.3599999999997</v>
      </c>
      <c r="J416" s="7">
        <v>5077.3599999999997</v>
      </c>
      <c r="K416" s="12"/>
      <c r="L416" s="12"/>
      <c r="M416" s="12"/>
      <c r="N416" s="12"/>
      <c r="O416" s="12"/>
      <c r="P416" s="12"/>
      <c r="Q416" s="12"/>
      <c r="R416" s="12"/>
      <c r="S416" s="18"/>
      <c r="T416" s="18"/>
      <c r="U416" s="18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  <c r="AL416" s="18"/>
      <c r="AM416" s="18"/>
      <c r="AN416" s="18"/>
      <c r="AO416" s="18"/>
      <c r="AP416" s="18"/>
      <c r="AQ416" s="18"/>
      <c r="AR416" s="18"/>
      <c r="AS416" s="18"/>
      <c r="AT416" s="18"/>
      <c r="AU416" s="18"/>
      <c r="AV416" s="18"/>
      <c r="AW416" s="18"/>
      <c r="AX416" s="18"/>
      <c r="AY416" s="18"/>
      <c r="AZ416" s="18"/>
      <c r="BA416" s="18"/>
      <c r="BB416" s="18"/>
      <c r="BC416" s="18"/>
      <c r="BD416" s="18"/>
      <c r="BE416" s="18"/>
      <c r="BF416" s="18"/>
      <c r="BG416" s="18"/>
      <c r="BH416" s="18"/>
      <c r="BI416" s="18"/>
      <c r="BJ416" s="18"/>
      <c r="BK416" s="18"/>
      <c r="BL416" s="18"/>
      <c r="BM416" s="18"/>
      <c r="BN416" s="18"/>
      <c r="BO416" s="18"/>
      <c r="BP416" s="18"/>
      <c r="BQ416" s="18"/>
      <c r="BR416" s="18"/>
      <c r="BS416" s="18"/>
      <c r="BT416" s="34"/>
      <c r="BU416" s="34"/>
      <c r="BV416" s="34"/>
      <c r="BW416" s="34"/>
      <c r="BX416" s="34"/>
    </row>
    <row r="417" spans="1:76" s="6" customFormat="1" ht="39" customHeight="1" x14ac:dyDescent="0.25">
      <c r="A417" s="59"/>
      <c r="B417" s="60"/>
      <c r="C417" s="55" t="s">
        <v>10</v>
      </c>
      <c r="D417" s="7">
        <f t="shared" si="146"/>
        <v>0</v>
      </c>
      <c r="E417" s="7"/>
      <c r="F417" s="7"/>
      <c r="G417" s="7"/>
      <c r="H417" s="7"/>
      <c r="I417" s="7"/>
      <c r="J417" s="7"/>
      <c r="K417" s="12"/>
      <c r="L417" s="12"/>
      <c r="M417" s="12"/>
      <c r="N417" s="12"/>
      <c r="O417" s="12"/>
      <c r="P417" s="12"/>
      <c r="Q417" s="12"/>
      <c r="R417" s="12"/>
      <c r="S417" s="18"/>
      <c r="T417" s="18"/>
      <c r="U417" s="18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  <c r="AK417" s="18"/>
      <c r="AL417" s="18"/>
      <c r="AM417" s="18"/>
      <c r="AN417" s="18"/>
      <c r="AO417" s="18"/>
      <c r="AP417" s="18"/>
      <c r="AQ417" s="18"/>
      <c r="AR417" s="18"/>
      <c r="AS417" s="18"/>
      <c r="AT417" s="18"/>
      <c r="AU417" s="18"/>
      <c r="AV417" s="18"/>
      <c r="AW417" s="18"/>
      <c r="AX417" s="18"/>
      <c r="AY417" s="18"/>
      <c r="AZ417" s="18"/>
      <c r="BA417" s="18"/>
      <c r="BB417" s="18"/>
      <c r="BC417" s="18"/>
      <c r="BD417" s="18"/>
      <c r="BE417" s="18"/>
      <c r="BF417" s="18"/>
      <c r="BG417" s="18"/>
      <c r="BH417" s="18"/>
      <c r="BI417" s="18"/>
      <c r="BJ417" s="18"/>
      <c r="BK417" s="18"/>
      <c r="BL417" s="18"/>
      <c r="BM417" s="18"/>
      <c r="BN417" s="18"/>
      <c r="BO417" s="18"/>
      <c r="BP417" s="18"/>
      <c r="BQ417" s="18"/>
      <c r="BR417" s="18"/>
      <c r="BS417" s="18"/>
      <c r="BT417" s="34"/>
      <c r="BU417" s="34"/>
      <c r="BV417" s="34"/>
      <c r="BW417" s="34"/>
      <c r="BX417" s="34"/>
    </row>
    <row r="418" spans="1:76" s="6" customFormat="1" ht="33" customHeight="1" x14ac:dyDescent="0.25">
      <c r="A418" s="59"/>
      <c r="B418" s="60"/>
      <c r="C418" s="55" t="s">
        <v>11</v>
      </c>
      <c r="D418" s="7">
        <f t="shared" si="146"/>
        <v>0</v>
      </c>
      <c r="E418" s="7"/>
      <c r="F418" s="7"/>
      <c r="G418" s="7"/>
      <c r="H418" s="7"/>
      <c r="I418" s="7"/>
      <c r="J418" s="7"/>
      <c r="K418" s="12"/>
      <c r="L418" s="12"/>
      <c r="M418" s="12"/>
      <c r="N418" s="12"/>
      <c r="O418" s="12"/>
      <c r="P418" s="12"/>
      <c r="Q418" s="12"/>
      <c r="R418" s="12"/>
      <c r="S418" s="18"/>
      <c r="T418" s="18"/>
      <c r="U418" s="18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  <c r="AJ418" s="18"/>
      <c r="AK418" s="18"/>
      <c r="AL418" s="18"/>
      <c r="AM418" s="18"/>
      <c r="AN418" s="18"/>
      <c r="AO418" s="18"/>
      <c r="AP418" s="18"/>
      <c r="AQ418" s="18"/>
      <c r="AR418" s="18"/>
      <c r="AS418" s="18"/>
      <c r="AT418" s="18"/>
      <c r="AU418" s="18"/>
      <c r="AV418" s="18"/>
      <c r="AW418" s="18"/>
      <c r="AX418" s="18"/>
      <c r="AY418" s="18"/>
      <c r="AZ418" s="18"/>
      <c r="BA418" s="18"/>
      <c r="BB418" s="18"/>
      <c r="BC418" s="18"/>
      <c r="BD418" s="18"/>
      <c r="BE418" s="18"/>
      <c r="BF418" s="18"/>
      <c r="BG418" s="18"/>
      <c r="BH418" s="18"/>
      <c r="BI418" s="18"/>
      <c r="BJ418" s="18"/>
      <c r="BK418" s="18"/>
      <c r="BL418" s="18"/>
      <c r="BM418" s="18"/>
      <c r="BN418" s="18"/>
      <c r="BO418" s="18"/>
      <c r="BP418" s="18"/>
      <c r="BQ418" s="18"/>
      <c r="BR418" s="18"/>
      <c r="BS418" s="18"/>
      <c r="BT418" s="34"/>
      <c r="BU418" s="34"/>
      <c r="BV418" s="34"/>
      <c r="BW418" s="34"/>
      <c r="BX418" s="34"/>
    </row>
    <row r="419" spans="1:76" s="6" customFormat="1" ht="30.75" customHeight="1" x14ac:dyDescent="0.25">
      <c r="A419" s="59" t="s">
        <v>183</v>
      </c>
      <c r="B419" s="64" t="s">
        <v>184</v>
      </c>
      <c r="C419" s="55" t="s">
        <v>7</v>
      </c>
      <c r="D419" s="7">
        <f t="shared" si="146"/>
        <v>297721.95</v>
      </c>
      <c r="E419" s="7">
        <f>E420+E421+E422+E423</f>
        <v>297721.95</v>
      </c>
      <c r="F419" s="7"/>
      <c r="G419" s="7"/>
      <c r="H419" s="7"/>
      <c r="I419" s="7"/>
      <c r="J419" s="7"/>
      <c r="K419" s="12"/>
      <c r="L419" s="12"/>
      <c r="M419" s="12"/>
      <c r="N419" s="12"/>
      <c r="O419" s="12"/>
      <c r="P419" s="12"/>
      <c r="Q419" s="12"/>
      <c r="R419" s="12"/>
      <c r="S419" s="18"/>
      <c r="T419" s="18"/>
      <c r="U419" s="18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  <c r="AJ419" s="18"/>
      <c r="AK419" s="18"/>
      <c r="AL419" s="18"/>
      <c r="AM419" s="18"/>
      <c r="AN419" s="18"/>
      <c r="AO419" s="18"/>
      <c r="AP419" s="18"/>
      <c r="AQ419" s="18"/>
      <c r="AR419" s="18"/>
      <c r="AS419" s="18"/>
      <c r="AT419" s="18"/>
      <c r="AU419" s="18"/>
      <c r="AV419" s="18"/>
      <c r="AW419" s="18"/>
      <c r="AX419" s="18"/>
      <c r="AY419" s="18"/>
      <c r="AZ419" s="18"/>
      <c r="BA419" s="18"/>
      <c r="BB419" s="18"/>
      <c r="BC419" s="18"/>
      <c r="BD419" s="18"/>
      <c r="BE419" s="18"/>
      <c r="BF419" s="18"/>
      <c r="BG419" s="18"/>
      <c r="BH419" s="18"/>
      <c r="BI419" s="18"/>
      <c r="BJ419" s="18"/>
      <c r="BK419" s="18"/>
      <c r="BL419" s="18"/>
      <c r="BM419" s="18"/>
      <c r="BN419" s="18"/>
      <c r="BO419" s="18"/>
      <c r="BP419" s="18"/>
      <c r="BQ419" s="18"/>
      <c r="BR419" s="18"/>
      <c r="BS419" s="18"/>
      <c r="BT419" s="34"/>
      <c r="BU419" s="34"/>
      <c r="BV419" s="34"/>
      <c r="BW419" s="34"/>
      <c r="BX419" s="34"/>
    </row>
    <row r="420" spans="1:76" s="6" customFormat="1" ht="26.25" customHeight="1" x14ac:dyDescent="0.25">
      <c r="A420" s="59"/>
      <c r="B420" s="65"/>
      <c r="C420" s="55" t="s">
        <v>15</v>
      </c>
      <c r="D420" s="7">
        <f t="shared" si="146"/>
        <v>244894.4</v>
      </c>
      <c r="E420" s="7">
        <v>244894.4</v>
      </c>
      <c r="F420" s="7"/>
      <c r="G420" s="7"/>
      <c r="H420" s="7"/>
      <c r="I420" s="7"/>
      <c r="J420" s="7"/>
      <c r="K420" s="12"/>
      <c r="L420" s="12"/>
      <c r="M420" s="12"/>
      <c r="N420" s="12"/>
      <c r="O420" s="12"/>
      <c r="P420" s="12"/>
      <c r="Q420" s="12"/>
      <c r="R420" s="12"/>
      <c r="S420" s="18"/>
      <c r="T420" s="18"/>
      <c r="U420" s="18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  <c r="AK420" s="18"/>
      <c r="AL420" s="18"/>
      <c r="AM420" s="18"/>
      <c r="AN420" s="18"/>
      <c r="AO420" s="18"/>
      <c r="AP420" s="18"/>
      <c r="AQ420" s="18"/>
      <c r="AR420" s="18"/>
      <c r="AS420" s="18"/>
      <c r="AT420" s="18"/>
      <c r="AU420" s="18"/>
      <c r="AV420" s="18"/>
      <c r="AW420" s="18"/>
      <c r="AX420" s="18"/>
      <c r="AY420" s="18"/>
      <c r="AZ420" s="18"/>
      <c r="BA420" s="18"/>
      <c r="BB420" s="18"/>
      <c r="BC420" s="18"/>
      <c r="BD420" s="18"/>
      <c r="BE420" s="18"/>
      <c r="BF420" s="18"/>
      <c r="BG420" s="18"/>
      <c r="BH420" s="18"/>
      <c r="BI420" s="18"/>
      <c r="BJ420" s="18"/>
      <c r="BK420" s="18"/>
      <c r="BL420" s="18"/>
      <c r="BM420" s="18"/>
      <c r="BN420" s="18"/>
      <c r="BO420" s="18"/>
      <c r="BP420" s="18"/>
      <c r="BQ420" s="18"/>
      <c r="BR420" s="18"/>
      <c r="BS420" s="18"/>
      <c r="BT420" s="34"/>
      <c r="BU420" s="34"/>
      <c r="BV420" s="34"/>
      <c r="BW420" s="34"/>
      <c r="BX420" s="34"/>
    </row>
    <row r="421" spans="1:76" s="6" customFormat="1" ht="28.5" customHeight="1" x14ac:dyDescent="0.25">
      <c r="A421" s="59"/>
      <c r="B421" s="65"/>
      <c r="C421" s="55" t="s">
        <v>9</v>
      </c>
      <c r="D421" s="7">
        <f t="shared" si="146"/>
        <v>46646.55</v>
      </c>
      <c r="E421" s="7">
        <v>46646.55</v>
      </c>
      <c r="F421" s="7"/>
      <c r="G421" s="7"/>
      <c r="H421" s="7"/>
      <c r="I421" s="7"/>
      <c r="J421" s="7"/>
      <c r="K421" s="12"/>
      <c r="L421" s="12"/>
      <c r="M421" s="12"/>
      <c r="N421" s="12"/>
      <c r="O421" s="12"/>
      <c r="P421" s="12"/>
      <c r="Q421" s="12"/>
      <c r="R421" s="12"/>
      <c r="S421" s="18"/>
      <c r="T421" s="18"/>
      <c r="U421" s="18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  <c r="AJ421" s="18"/>
      <c r="AK421" s="18"/>
      <c r="AL421" s="18"/>
      <c r="AM421" s="18"/>
      <c r="AN421" s="18"/>
      <c r="AO421" s="18"/>
      <c r="AP421" s="18"/>
      <c r="AQ421" s="18"/>
      <c r="AR421" s="18"/>
      <c r="AS421" s="18"/>
      <c r="AT421" s="18"/>
      <c r="AU421" s="18"/>
      <c r="AV421" s="18"/>
      <c r="AW421" s="18"/>
      <c r="AX421" s="18"/>
      <c r="AY421" s="18"/>
      <c r="AZ421" s="18"/>
      <c r="BA421" s="18"/>
      <c r="BB421" s="18"/>
      <c r="BC421" s="18"/>
      <c r="BD421" s="18"/>
      <c r="BE421" s="18"/>
      <c r="BF421" s="18"/>
      <c r="BG421" s="18"/>
      <c r="BH421" s="18"/>
      <c r="BI421" s="18"/>
      <c r="BJ421" s="18"/>
      <c r="BK421" s="18"/>
      <c r="BL421" s="18"/>
      <c r="BM421" s="18"/>
      <c r="BN421" s="18"/>
      <c r="BO421" s="18"/>
      <c r="BP421" s="18"/>
      <c r="BQ421" s="18"/>
      <c r="BR421" s="18"/>
      <c r="BS421" s="18"/>
      <c r="BT421" s="34"/>
      <c r="BU421" s="34"/>
      <c r="BV421" s="34"/>
      <c r="BW421" s="34"/>
      <c r="BX421" s="34"/>
    </row>
    <row r="422" spans="1:76" s="6" customFormat="1" ht="33" customHeight="1" x14ac:dyDescent="0.25">
      <c r="A422" s="59"/>
      <c r="B422" s="65"/>
      <c r="C422" s="55" t="s">
        <v>10</v>
      </c>
      <c r="D422" s="7">
        <f t="shared" si="146"/>
        <v>6181</v>
      </c>
      <c r="E422" s="7">
        <v>6181</v>
      </c>
      <c r="F422" s="7"/>
      <c r="G422" s="7"/>
      <c r="H422" s="7"/>
      <c r="I422" s="7"/>
      <c r="J422" s="7"/>
      <c r="K422" s="12"/>
      <c r="L422" s="12"/>
      <c r="M422" s="12"/>
      <c r="N422" s="12"/>
      <c r="O422" s="12"/>
      <c r="P422" s="12"/>
      <c r="Q422" s="12"/>
      <c r="R422" s="12"/>
      <c r="S422" s="18"/>
      <c r="T422" s="18"/>
      <c r="U422" s="18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  <c r="AJ422" s="18"/>
      <c r="AK422" s="18"/>
      <c r="AL422" s="18"/>
      <c r="AM422" s="18"/>
      <c r="AN422" s="18"/>
      <c r="AO422" s="18"/>
      <c r="AP422" s="18"/>
      <c r="AQ422" s="18"/>
      <c r="AR422" s="18"/>
      <c r="AS422" s="18"/>
      <c r="AT422" s="18"/>
      <c r="AU422" s="18"/>
      <c r="AV422" s="18"/>
      <c r="AW422" s="18"/>
      <c r="AX422" s="18"/>
      <c r="AY422" s="18"/>
      <c r="AZ422" s="18"/>
      <c r="BA422" s="18"/>
      <c r="BB422" s="18"/>
      <c r="BC422" s="18"/>
      <c r="BD422" s="18"/>
      <c r="BE422" s="18"/>
      <c r="BF422" s="18"/>
      <c r="BG422" s="18"/>
      <c r="BH422" s="18"/>
      <c r="BI422" s="18"/>
      <c r="BJ422" s="18"/>
      <c r="BK422" s="18"/>
      <c r="BL422" s="18"/>
      <c r="BM422" s="18"/>
      <c r="BN422" s="18"/>
      <c r="BO422" s="18"/>
      <c r="BP422" s="18"/>
      <c r="BQ422" s="18"/>
      <c r="BR422" s="18"/>
      <c r="BS422" s="18"/>
      <c r="BT422" s="34"/>
      <c r="BU422" s="34"/>
      <c r="BV422" s="34"/>
      <c r="BW422" s="34"/>
      <c r="BX422" s="34"/>
    </row>
    <row r="423" spans="1:76" s="6" customFormat="1" ht="33" customHeight="1" x14ac:dyDescent="0.25">
      <c r="A423" s="59"/>
      <c r="B423" s="66"/>
      <c r="C423" s="55" t="s">
        <v>11</v>
      </c>
      <c r="D423" s="7">
        <f t="shared" si="146"/>
        <v>0</v>
      </c>
      <c r="E423" s="7"/>
      <c r="F423" s="7"/>
      <c r="G423" s="7"/>
      <c r="H423" s="7"/>
      <c r="I423" s="7"/>
      <c r="J423" s="7"/>
      <c r="K423" s="12"/>
      <c r="L423" s="12"/>
      <c r="M423" s="12"/>
      <c r="N423" s="12"/>
      <c r="O423" s="12"/>
      <c r="P423" s="12"/>
      <c r="Q423" s="12"/>
      <c r="R423" s="12"/>
      <c r="S423" s="18"/>
      <c r="T423" s="18"/>
      <c r="U423" s="18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  <c r="AK423" s="18"/>
      <c r="AL423" s="18"/>
      <c r="AM423" s="18"/>
      <c r="AN423" s="18"/>
      <c r="AO423" s="18"/>
      <c r="AP423" s="18"/>
      <c r="AQ423" s="18"/>
      <c r="AR423" s="18"/>
      <c r="AS423" s="18"/>
      <c r="AT423" s="18"/>
      <c r="AU423" s="18"/>
      <c r="AV423" s="18"/>
      <c r="AW423" s="18"/>
      <c r="AX423" s="18"/>
      <c r="AY423" s="18"/>
      <c r="AZ423" s="18"/>
      <c r="BA423" s="18"/>
      <c r="BB423" s="18"/>
      <c r="BC423" s="18"/>
      <c r="BD423" s="18"/>
      <c r="BE423" s="18"/>
      <c r="BF423" s="18"/>
      <c r="BG423" s="18"/>
      <c r="BH423" s="18"/>
      <c r="BI423" s="18"/>
      <c r="BJ423" s="18"/>
      <c r="BK423" s="18"/>
      <c r="BL423" s="18"/>
      <c r="BM423" s="18"/>
      <c r="BN423" s="18"/>
      <c r="BO423" s="18"/>
      <c r="BP423" s="18"/>
      <c r="BQ423" s="18"/>
      <c r="BR423" s="18"/>
      <c r="BS423" s="18"/>
      <c r="BT423" s="34"/>
      <c r="BU423" s="34"/>
      <c r="BV423" s="34"/>
      <c r="BW423" s="34"/>
      <c r="BX423" s="34"/>
    </row>
    <row r="424" spans="1:76" s="12" customFormat="1" ht="22.5" customHeight="1" x14ac:dyDescent="0.25">
      <c r="A424" s="70" t="s">
        <v>179</v>
      </c>
      <c r="B424" s="67" t="s">
        <v>182</v>
      </c>
      <c r="C424" s="56" t="s">
        <v>7</v>
      </c>
      <c r="D424" s="7">
        <f t="shared" ref="D424:D428" si="156">SUM(E424:J424)</f>
        <v>205848</v>
      </c>
      <c r="E424" s="7">
        <f>E425+E426+E427+E428</f>
        <v>34308</v>
      </c>
      <c r="F424" s="7">
        <f t="shared" ref="F424:J424" si="157">F425+F426+F427+F428</f>
        <v>34308</v>
      </c>
      <c r="G424" s="7">
        <f t="shared" si="157"/>
        <v>34308</v>
      </c>
      <c r="H424" s="7">
        <f t="shared" si="157"/>
        <v>34308</v>
      </c>
      <c r="I424" s="7">
        <f t="shared" si="157"/>
        <v>34308</v>
      </c>
      <c r="J424" s="7">
        <f t="shared" si="157"/>
        <v>34308</v>
      </c>
      <c r="K424" s="13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  <c r="AL424" s="18"/>
      <c r="AM424" s="18"/>
      <c r="AN424" s="18"/>
      <c r="AO424" s="18"/>
      <c r="AP424" s="18"/>
      <c r="AQ424" s="18"/>
      <c r="AR424" s="18"/>
      <c r="AS424" s="18"/>
      <c r="AT424" s="18"/>
      <c r="AU424" s="18"/>
      <c r="AV424" s="18"/>
      <c r="AW424" s="18"/>
      <c r="AX424" s="18"/>
      <c r="AY424" s="18"/>
      <c r="AZ424" s="18"/>
      <c r="BA424" s="18"/>
      <c r="BB424" s="18"/>
      <c r="BC424" s="18"/>
      <c r="BD424" s="18"/>
      <c r="BE424" s="18"/>
      <c r="BF424" s="18"/>
      <c r="BG424" s="18"/>
      <c r="BH424" s="18"/>
      <c r="BI424" s="18"/>
      <c r="BJ424" s="18"/>
      <c r="BK424" s="18"/>
      <c r="BL424" s="18"/>
      <c r="BM424" s="18"/>
      <c r="BN424" s="18"/>
      <c r="BO424" s="18"/>
      <c r="BP424" s="18"/>
      <c r="BQ424" s="18"/>
      <c r="BR424" s="18"/>
      <c r="BS424" s="18"/>
      <c r="BT424" s="18"/>
      <c r="BU424" s="18"/>
      <c r="BV424" s="18"/>
      <c r="BW424" s="18"/>
      <c r="BX424" s="18"/>
    </row>
    <row r="425" spans="1:76" s="12" customFormat="1" ht="29.25" customHeight="1" x14ac:dyDescent="0.25">
      <c r="A425" s="71"/>
      <c r="B425" s="68"/>
      <c r="C425" s="56" t="s">
        <v>15</v>
      </c>
      <c r="D425" s="7">
        <f t="shared" si="156"/>
        <v>0</v>
      </c>
      <c r="E425" s="7"/>
      <c r="F425" s="7"/>
      <c r="G425" s="7"/>
      <c r="H425" s="7"/>
      <c r="I425" s="7"/>
      <c r="J425" s="7"/>
      <c r="K425" s="13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  <c r="AK425" s="18"/>
      <c r="AL425" s="18"/>
      <c r="AM425" s="18"/>
      <c r="AN425" s="18"/>
      <c r="AO425" s="18"/>
      <c r="AP425" s="18"/>
      <c r="AQ425" s="18"/>
      <c r="AR425" s="18"/>
      <c r="AS425" s="18"/>
      <c r="AT425" s="18"/>
      <c r="AU425" s="18"/>
      <c r="AV425" s="18"/>
      <c r="AW425" s="18"/>
      <c r="AX425" s="18"/>
      <c r="AY425" s="18"/>
      <c r="AZ425" s="18"/>
      <c r="BA425" s="18"/>
      <c r="BB425" s="18"/>
      <c r="BC425" s="18"/>
      <c r="BD425" s="18"/>
      <c r="BE425" s="18"/>
      <c r="BF425" s="18"/>
      <c r="BG425" s="18"/>
      <c r="BH425" s="18"/>
      <c r="BI425" s="18"/>
      <c r="BJ425" s="18"/>
      <c r="BK425" s="18"/>
      <c r="BL425" s="18"/>
      <c r="BM425" s="18"/>
      <c r="BN425" s="18"/>
      <c r="BO425" s="18"/>
      <c r="BP425" s="18"/>
      <c r="BQ425" s="18"/>
      <c r="BR425" s="18"/>
      <c r="BS425" s="18"/>
      <c r="BT425" s="18"/>
      <c r="BU425" s="18"/>
      <c r="BV425" s="18"/>
      <c r="BW425" s="18"/>
      <c r="BX425" s="18"/>
    </row>
    <row r="426" spans="1:76" s="12" customFormat="1" ht="24" customHeight="1" x14ac:dyDescent="0.25">
      <c r="A426" s="71"/>
      <c r="B426" s="68"/>
      <c r="C426" s="56" t="s">
        <v>9</v>
      </c>
      <c r="D426" s="7">
        <f t="shared" si="156"/>
        <v>0</v>
      </c>
      <c r="E426" s="7"/>
      <c r="F426" s="7"/>
      <c r="G426" s="7"/>
      <c r="H426" s="7"/>
      <c r="I426" s="7"/>
      <c r="J426" s="7"/>
      <c r="K426" s="13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  <c r="AK426" s="18"/>
      <c r="AL426" s="18"/>
      <c r="AM426" s="18"/>
      <c r="AN426" s="18"/>
      <c r="AO426" s="18"/>
      <c r="AP426" s="18"/>
      <c r="AQ426" s="18"/>
      <c r="AR426" s="18"/>
      <c r="AS426" s="18"/>
      <c r="AT426" s="18"/>
      <c r="AU426" s="18"/>
      <c r="AV426" s="18"/>
      <c r="AW426" s="18"/>
      <c r="AX426" s="18"/>
      <c r="AY426" s="18"/>
      <c r="AZ426" s="18"/>
      <c r="BA426" s="18"/>
      <c r="BB426" s="18"/>
      <c r="BC426" s="18"/>
      <c r="BD426" s="18"/>
      <c r="BE426" s="18"/>
      <c r="BF426" s="18"/>
      <c r="BG426" s="18"/>
      <c r="BH426" s="18"/>
      <c r="BI426" s="18"/>
      <c r="BJ426" s="18"/>
      <c r="BK426" s="18"/>
      <c r="BL426" s="18"/>
      <c r="BM426" s="18"/>
      <c r="BN426" s="18"/>
      <c r="BO426" s="18"/>
      <c r="BP426" s="18"/>
      <c r="BQ426" s="18"/>
      <c r="BR426" s="18"/>
      <c r="BS426" s="18"/>
      <c r="BT426" s="18"/>
      <c r="BU426" s="18"/>
      <c r="BV426" s="18"/>
      <c r="BW426" s="18"/>
      <c r="BX426" s="18"/>
    </row>
    <row r="427" spans="1:76" s="12" customFormat="1" ht="30" x14ac:dyDescent="0.25">
      <c r="A427" s="71"/>
      <c r="B427" s="68"/>
      <c r="C427" s="56" t="s">
        <v>10</v>
      </c>
      <c r="D427" s="7">
        <f t="shared" si="156"/>
        <v>205848</v>
      </c>
      <c r="E427" s="7">
        <v>34308</v>
      </c>
      <c r="F427" s="7">
        <v>34308</v>
      </c>
      <c r="G427" s="7">
        <v>34308</v>
      </c>
      <c r="H427" s="7">
        <v>34308</v>
      </c>
      <c r="I427" s="7">
        <v>34308</v>
      </c>
      <c r="J427" s="7">
        <v>34308</v>
      </c>
      <c r="K427" s="13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  <c r="AK427" s="18"/>
      <c r="AL427" s="18"/>
      <c r="AM427" s="18"/>
      <c r="AN427" s="18"/>
      <c r="AO427" s="18"/>
      <c r="AP427" s="18"/>
      <c r="AQ427" s="18"/>
      <c r="AR427" s="18"/>
      <c r="AS427" s="18"/>
      <c r="AT427" s="18"/>
      <c r="AU427" s="18"/>
      <c r="AV427" s="18"/>
      <c r="AW427" s="18"/>
      <c r="AX427" s="18"/>
      <c r="AY427" s="18"/>
      <c r="AZ427" s="18"/>
      <c r="BA427" s="18"/>
      <c r="BB427" s="18"/>
      <c r="BC427" s="18"/>
      <c r="BD427" s="18"/>
      <c r="BE427" s="18"/>
      <c r="BF427" s="18"/>
      <c r="BG427" s="18"/>
      <c r="BH427" s="18"/>
      <c r="BI427" s="18"/>
      <c r="BJ427" s="18"/>
      <c r="BK427" s="18"/>
      <c r="BL427" s="18"/>
      <c r="BM427" s="18"/>
      <c r="BN427" s="18"/>
      <c r="BO427" s="18"/>
      <c r="BP427" s="18"/>
      <c r="BQ427" s="18"/>
      <c r="BR427" s="18"/>
      <c r="BS427" s="18"/>
      <c r="BT427" s="18"/>
      <c r="BU427" s="18"/>
      <c r="BV427" s="18"/>
      <c r="BW427" s="18"/>
      <c r="BX427" s="18"/>
    </row>
    <row r="428" spans="1:76" s="12" customFormat="1" ht="30" x14ac:dyDescent="0.25">
      <c r="A428" s="72"/>
      <c r="B428" s="69"/>
      <c r="C428" s="56" t="s">
        <v>11</v>
      </c>
      <c r="D428" s="7">
        <f t="shared" si="156"/>
        <v>0</v>
      </c>
      <c r="E428" s="7"/>
      <c r="F428" s="7"/>
      <c r="G428" s="7"/>
      <c r="H428" s="7"/>
      <c r="I428" s="7"/>
      <c r="J428" s="7"/>
      <c r="K428" s="13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  <c r="AK428" s="18"/>
      <c r="AL428" s="18"/>
      <c r="AM428" s="18"/>
      <c r="AN428" s="18"/>
      <c r="AO428" s="18"/>
      <c r="AP428" s="18"/>
      <c r="AQ428" s="18"/>
      <c r="AR428" s="18"/>
      <c r="AS428" s="18"/>
      <c r="AT428" s="18"/>
      <c r="AU428" s="18"/>
      <c r="AV428" s="18"/>
      <c r="AW428" s="18"/>
      <c r="AX428" s="18"/>
      <c r="AY428" s="18"/>
      <c r="AZ428" s="18"/>
      <c r="BA428" s="18"/>
      <c r="BB428" s="18"/>
      <c r="BC428" s="18"/>
      <c r="BD428" s="18"/>
      <c r="BE428" s="18"/>
      <c r="BF428" s="18"/>
      <c r="BG428" s="18"/>
      <c r="BH428" s="18"/>
      <c r="BI428" s="18"/>
      <c r="BJ428" s="18"/>
      <c r="BK428" s="18"/>
      <c r="BL428" s="18"/>
      <c r="BM428" s="18"/>
      <c r="BN428" s="18"/>
      <c r="BO428" s="18"/>
      <c r="BP428" s="18"/>
      <c r="BQ428" s="18"/>
      <c r="BR428" s="18"/>
      <c r="BS428" s="18"/>
      <c r="BT428" s="18"/>
      <c r="BU428" s="18"/>
      <c r="BV428" s="18"/>
      <c r="BW428" s="18"/>
      <c r="BX428" s="18"/>
    </row>
    <row r="429" spans="1:76" s="6" customFormat="1" ht="24" customHeight="1" x14ac:dyDescent="0.25">
      <c r="A429" s="85" t="s">
        <v>79</v>
      </c>
      <c r="B429" s="64" t="s">
        <v>181</v>
      </c>
      <c r="C429" s="56" t="s">
        <v>7</v>
      </c>
      <c r="D429" s="7">
        <f t="shared" ref="D429:D468" si="158">SUM(E429:J429)</f>
        <v>11988</v>
      </c>
      <c r="E429" s="7">
        <f t="shared" ref="E429:J429" si="159">E430+E431+E432+E433</f>
        <v>1998</v>
      </c>
      <c r="F429" s="7">
        <f t="shared" si="159"/>
        <v>1998</v>
      </c>
      <c r="G429" s="7">
        <f t="shared" si="159"/>
        <v>1998</v>
      </c>
      <c r="H429" s="7">
        <f t="shared" si="159"/>
        <v>1998</v>
      </c>
      <c r="I429" s="7">
        <f t="shared" si="159"/>
        <v>1998</v>
      </c>
      <c r="J429" s="7">
        <f t="shared" si="159"/>
        <v>1998</v>
      </c>
      <c r="K429" s="12"/>
      <c r="L429" s="12"/>
      <c r="M429" s="12"/>
      <c r="N429" s="12"/>
      <c r="O429" s="12"/>
      <c r="P429" s="12"/>
      <c r="Q429" s="12"/>
      <c r="R429" s="12"/>
      <c r="S429" s="18"/>
      <c r="T429" s="18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22"/>
      <c r="AH429" s="22"/>
      <c r="AI429" s="22"/>
      <c r="AJ429" s="22"/>
      <c r="AK429" s="22"/>
      <c r="AL429" s="22"/>
      <c r="AM429" s="22"/>
      <c r="AN429" s="22"/>
      <c r="AO429" s="22"/>
      <c r="AP429" s="22"/>
      <c r="AQ429" s="22"/>
      <c r="AR429" s="22"/>
      <c r="AS429" s="22"/>
      <c r="AT429" s="22"/>
      <c r="AU429" s="22"/>
      <c r="AV429" s="22"/>
      <c r="AW429" s="22"/>
      <c r="AX429" s="22"/>
      <c r="AY429" s="22"/>
      <c r="AZ429" s="22"/>
      <c r="BA429" s="22"/>
      <c r="BB429" s="22"/>
      <c r="BC429" s="22"/>
      <c r="BD429" s="22"/>
      <c r="BE429" s="22"/>
      <c r="BF429" s="22"/>
      <c r="BG429" s="18"/>
      <c r="BH429" s="18"/>
      <c r="BI429" s="18"/>
      <c r="BJ429" s="18"/>
      <c r="BK429" s="18"/>
      <c r="BL429" s="18"/>
      <c r="BM429" s="18"/>
      <c r="BN429" s="18"/>
      <c r="BO429" s="18"/>
      <c r="BP429" s="18"/>
      <c r="BQ429" s="18"/>
      <c r="BR429" s="18"/>
      <c r="BS429" s="18"/>
      <c r="BT429" s="34"/>
      <c r="BU429" s="34"/>
      <c r="BV429" s="34"/>
      <c r="BW429" s="34"/>
      <c r="BX429" s="34"/>
    </row>
    <row r="430" spans="1:76" s="6" customFormat="1" ht="21.75" customHeight="1" x14ac:dyDescent="0.25">
      <c r="A430" s="86"/>
      <c r="B430" s="65"/>
      <c r="C430" s="56" t="s">
        <v>15</v>
      </c>
      <c r="D430" s="7">
        <f t="shared" si="158"/>
        <v>0</v>
      </c>
      <c r="E430" s="7">
        <f>E435+E440</f>
        <v>0</v>
      </c>
      <c r="F430" s="7">
        <f t="shared" ref="F430:J430" si="160">F435+F440</f>
        <v>0</v>
      </c>
      <c r="G430" s="7">
        <f t="shared" si="160"/>
        <v>0</v>
      </c>
      <c r="H430" s="7">
        <f t="shared" si="160"/>
        <v>0</v>
      </c>
      <c r="I430" s="7">
        <f t="shared" si="160"/>
        <v>0</v>
      </c>
      <c r="J430" s="7">
        <f t="shared" si="160"/>
        <v>0</v>
      </c>
      <c r="K430" s="12"/>
      <c r="L430" s="12"/>
      <c r="M430" s="12"/>
      <c r="N430" s="12"/>
      <c r="O430" s="12"/>
      <c r="P430" s="12"/>
      <c r="Q430" s="12"/>
      <c r="R430" s="1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22"/>
      <c r="AH430" s="22"/>
      <c r="AI430" s="22"/>
      <c r="AJ430" s="22"/>
      <c r="AK430" s="22"/>
      <c r="AL430" s="22"/>
      <c r="AM430" s="22"/>
      <c r="AN430" s="22"/>
      <c r="AO430" s="22"/>
      <c r="AP430" s="22"/>
      <c r="AQ430" s="22"/>
      <c r="AR430" s="22"/>
      <c r="AS430" s="22"/>
      <c r="AT430" s="22"/>
      <c r="AU430" s="22"/>
      <c r="AV430" s="22"/>
      <c r="AW430" s="22"/>
      <c r="AX430" s="22"/>
      <c r="AY430" s="22"/>
      <c r="AZ430" s="22"/>
      <c r="BA430" s="22"/>
      <c r="BB430" s="22"/>
      <c r="BC430" s="22"/>
      <c r="BD430" s="22"/>
      <c r="BE430" s="22"/>
      <c r="BF430" s="22"/>
      <c r="BG430" s="22"/>
      <c r="BH430" s="22"/>
      <c r="BI430" s="22"/>
      <c r="BJ430" s="22"/>
      <c r="BK430" s="22"/>
      <c r="BL430" s="22"/>
      <c r="BM430" s="22"/>
      <c r="BN430" s="22"/>
      <c r="BO430" s="22"/>
      <c r="BP430" s="18"/>
      <c r="BQ430" s="18"/>
      <c r="BR430" s="18"/>
      <c r="BS430" s="18"/>
      <c r="BT430" s="34"/>
      <c r="BU430" s="34"/>
      <c r="BV430" s="34"/>
      <c r="BW430" s="34"/>
      <c r="BX430" s="34"/>
    </row>
    <row r="431" spans="1:76" s="6" customFormat="1" ht="24" customHeight="1" x14ac:dyDescent="0.25">
      <c r="A431" s="86"/>
      <c r="B431" s="65"/>
      <c r="C431" s="55" t="s">
        <v>9</v>
      </c>
      <c r="D431" s="7">
        <f t="shared" si="158"/>
        <v>0</v>
      </c>
      <c r="E431" s="7">
        <f t="shared" ref="E431:J433" si="161">E436+E441</f>
        <v>0</v>
      </c>
      <c r="F431" s="7">
        <f t="shared" si="161"/>
        <v>0</v>
      </c>
      <c r="G431" s="7">
        <f t="shared" si="161"/>
        <v>0</v>
      </c>
      <c r="H431" s="7">
        <f t="shared" si="161"/>
        <v>0</v>
      </c>
      <c r="I431" s="7">
        <f t="shared" si="161"/>
        <v>0</v>
      </c>
      <c r="J431" s="7">
        <f t="shared" si="161"/>
        <v>0</v>
      </c>
      <c r="K431" s="12"/>
      <c r="L431" s="12"/>
      <c r="M431" s="12"/>
      <c r="N431" s="12"/>
      <c r="O431" s="12"/>
      <c r="P431" s="12"/>
      <c r="Q431" s="12"/>
      <c r="R431" s="1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  <c r="AG431" s="22"/>
      <c r="AH431" s="22"/>
      <c r="AI431" s="22"/>
      <c r="AJ431" s="22"/>
      <c r="AK431" s="22"/>
      <c r="AL431" s="22"/>
      <c r="AM431" s="22"/>
      <c r="AN431" s="22"/>
      <c r="AO431" s="22"/>
      <c r="AP431" s="22"/>
      <c r="AQ431" s="22"/>
      <c r="AR431" s="22"/>
      <c r="AS431" s="22"/>
      <c r="AT431" s="22"/>
      <c r="AU431" s="22"/>
      <c r="AV431" s="22"/>
      <c r="AW431" s="22"/>
      <c r="AX431" s="22"/>
      <c r="AY431" s="22"/>
      <c r="AZ431" s="22"/>
      <c r="BA431" s="22"/>
      <c r="BB431" s="22"/>
      <c r="BC431" s="22"/>
      <c r="BD431" s="22"/>
      <c r="BE431" s="22"/>
      <c r="BF431" s="22"/>
      <c r="BG431" s="22"/>
      <c r="BH431" s="22"/>
      <c r="BI431" s="22"/>
      <c r="BJ431" s="22"/>
      <c r="BK431" s="22"/>
      <c r="BL431" s="22"/>
      <c r="BM431" s="22"/>
      <c r="BN431" s="22"/>
      <c r="BO431" s="22"/>
      <c r="BP431" s="18"/>
      <c r="BQ431" s="18"/>
      <c r="BR431" s="18"/>
      <c r="BS431" s="18"/>
      <c r="BT431" s="34"/>
      <c r="BU431" s="34"/>
      <c r="BV431" s="34"/>
      <c r="BW431" s="34"/>
      <c r="BX431" s="34"/>
    </row>
    <row r="432" spans="1:76" s="6" customFormat="1" ht="36" customHeight="1" x14ac:dyDescent="0.25">
      <c r="A432" s="86"/>
      <c r="B432" s="65"/>
      <c r="C432" s="55" t="s">
        <v>10</v>
      </c>
      <c r="D432" s="7">
        <f t="shared" si="158"/>
        <v>11988</v>
      </c>
      <c r="E432" s="7">
        <f t="shared" si="161"/>
        <v>1998</v>
      </c>
      <c r="F432" s="7">
        <f t="shared" si="161"/>
        <v>1998</v>
      </c>
      <c r="G432" s="7">
        <f t="shared" si="161"/>
        <v>1998</v>
      </c>
      <c r="H432" s="7">
        <f t="shared" si="161"/>
        <v>1998</v>
      </c>
      <c r="I432" s="7">
        <f t="shared" si="161"/>
        <v>1998</v>
      </c>
      <c r="J432" s="7">
        <f t="shared" si="161"/>
        <v>1998</v>
      </c>
      <c r="K432" s="12"/>
      <c r="L432" s="12"/>
      <c r="M432" s="12"/>
      <c r="N432" s="12"/>
      <c r="O432" s="12"/>
      <c r="P432" s="12"/>
      <c r="Q432" s="12"/>
      <c r="R432" s="1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  <c r="AG432" s="22"/>
      <c r="AH432" s="22"/>
      <c r="AI432" s="22"/>
      <c r="AJ432" s="22"/>
      <c r="AK432" s="22"/>
      <c r="AL432" s="22"/>
      <c r="AM432" s="22"/>
      <c r="AN432" s="22"/>
      <c r="AO432" s="22"/>
      <c r="AP432" s="22"/>
      <c r="AQ432" s="22"/>
      <c r="AR432" s="22"/>
      <c r="AS432" s="22"/>
      <c r="AT432" s="22"/>
      <c r="AU432" s="22"/>
      <c r="AV432" s="22"/>
      <c r="AW432" s="22"/>
      <c r="AX432" s="22"/>
      <c r="AY432" s="22"/>
      <c r="AZ432" s="22"/>
      <c r="BA432" s="22"/>
      <c r="BB432" s="22"/>
      <c r="BC432" s="22"/>
      <c r="BD432" s="22"/>
      <c r="BE432" s="22"/>
      <c r="BF432" s="22"/>
      <c r="BG432" s="22"/>
      <c r="BH432" s="22"/>
      <c r="BI432" s="22"/>
      <c r="BJ432" s="22"/>
      <c r="BK432" s="22"/>
      <c r="BL432" s="22"/>
      <c r="BM432" s="22"/>
      <c r="BN432" s="22"/>
      <c r="BO432" s="22"/>
      <c r="BP432" s="18"/>
      <c r="BQ432" s="18"/>
      <c r="BR432" s="18"/>
      <c r="BS432" s="18"/>
      <c r="BT432" s="34"/>
      <c r="BU432" s="34"/>
      <c r="BV432" s="34"/>
      <c r="BW432" s="34"/>
      <c r="BX432" s="34"/>
    </row>
    <row r="433" spans="1:76" s="6" customFormat="1" ht="30" x14ac:dyDescent="0.25">
      <c r="A433" s="87"/>
      <c r="B433" s="66"/>
      <c r="C433" s="55" t="s">
        <v>11</v>
      </c>
      <c r="D433" s="7">
        <f t="shared" si="158"/>
        <v>0</v>
      </c>
      <c r="E433" s="7">
        <f t="shared" si="161"/>
        <v>0</v>
      </c>
      <c r="F433" s="7">
        <f t="shared" si="161"/>
        <v>0</v>
      </c>
      <c r="G433" s="7">
        <f t="shared" si="161"/>
        <v>0</v>
      </c>
      <c r="H433" s="7">
        <f t="shared" si="161"/>
        <v>0</v>
      </c>
      <c r="I433" s="7">
        <f t="shared" si="161"/>
        <v>0</v>
      </c>
      <c r="J433" s="7">
        <f t="shared" si="161"/>
        <v>0</v>
      </c>
      <c r="K433" s="12"/>
      <c r="L433" s="12"/>
      <c r="M433" s="12"/>
      <c r="N433" s="12"/>
      <c r="O433" s="12"/>
      <c r="P433" s="12"/>
      <c r="Q433" s="12"/>
      <c r="R433" s="12"/>
      <c r="S433" s="22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  <c r="AG433" s="22"/>
      <c r="AH433" s="22"/>
      <c r="AI433" s="22"/>
      <c r="AJ433" s="22"/>
      <c r="AK433" s="22"/>
      <c r="AL433" s="22"/>
      <c r="AM433" s="22"/>
      <c r="AN433" s="22"/>
      <c r="AO433" s="22"/>
      <c r="AP433" s="22"/>
      <c r="AQ433" s="22"/>
      <c r="AR433" s="22"/>
      <c r="AS433" s="22"/>
      <c r="AT433" s="22"/>
      <c r="AU433" s="22"/>
      <c r="AV433" s="22"/>
      <c r="AW433" s="22"/>
      <c r="AX433" s="22"/>
      <c r="AY433" s="22"/>
      <c r="AZ433" s="22"/>
      <c r="BA433" s="22"/>
      <c r="BB433" s="22"/>
      <c r="BC433" s="22"/>
      <c r="BD433" s="22"/>
      <c r="BE433" s="22"/>
      <c r="BF433" s="22"/>
      <c r="BG433" s="22"/>
      <c r="BH433" s="22"/>
      <c r="BI433" s="22"/>
      <c r="BJ433" s="22"/>
      <c r="BK433" s="22"/>
      <c r="BL433" s="22"/>
      <c r="BM433" s="22"/>
      <c r="BN433" s="22"/>
      <c r="BO433" s="22"/>
      <c r="BP433" s="18"/>
      <c r="BQ433" s="18"/>
      <c r="BR433" s="18"/>
      <c r="BS433" s="18"/>
      <c r="BT433" s="34"/>
      <c r="BU433" s="34"/>
      <c r="BV433" s="34"/>
      <c r="BW433" s="34"/>
      <c r="BX433" s="34"/>
    </row>
    <row r="434" spans="1:76" s="6" customFormat="1" ht="27.75" customHeight="1" x14ac:dyDescent="0.25">
      <c r="A434" s="61" t="s">
        <v>80</v>
      </c>
      <c r="B434" s="64" t="s">
        <v>96</v>
      </c>
      <c r="C434" s="56" t="s">
        <v>7</v>
      </c>
      <c r="D434" s="7">
        <f t="shared" si="158"/>
        <v>4284</v>
      </c>
      <c r="E434" s="7">
        <f t="shared" ref="E434:J434" si="162">E435+E436+E437+E438</f>
        <v>714</v>
      </c>
      <c r="F434" s="7">
        <f t="shared" si="162"/>
        <v>714</v>
      </c>
      <c r="G434" s="7">
        <f t="shared" si="162"/>
        <v>714</v>
      </c>
      <c r="H434" s="7">
        <f t="shared" si="162"/>
        <v>714</v>
      </c>
      <c r="I434" s="7">
        <f t="shared" si="162"/>
        <v>714</v>
      </c>
      <c r="J434" s="7">
        <f t="shared" si="162"/>
        <v>714</v>
      </c>
      <c r="K434" s="12"/>
      <c r="L434" s="12"/>
      <c r="M434" s="12"/>
      <c r="N434" s="12"/>
      <c r="O434" s="12"/>
      <c r="P434" s="12"/>
      <c r="Q434" s="12"/>
      <c r="R434" s="12"/>
      <c r="S434" s="18"/>
      <c r="T434" s="37"/>
      <c r="U434" s="18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  <c r="AK434" s="18"/>
      <c r="AL434" s="18"/>
      <c r="AM434" s="18"/>
      <c r="AN434" s="18"/>
      <c r="AO434" s="18"/>
      <c r="AP434" s="18"/>
      <c r="AQ434" s="18"/>
      <c r="AR434" s="18"/>
      <c r="AS434" s="18"/>
      <c r="AT434" s="18"/>
      <c r="AU434" s="18"/>
      <c r="AV434" s="18"/>
      <c r="AW434" s="18"/>
      <c r="AX434" s="18"/>
      <c r="AY434" s="18"/>
      <c r="AZ434" s="18"/>
      <c r="BA434" s="18"/>
      <c r="BB434" s="18"/>
      <c r="BC434" s="18"/>
      <c r="BD434" s="18"/>
      <c r="BE434" s="18"/>
      <c r="BF434" s="18"/>
      <c r="BG434" s="18"/>
      <c r="BH434" s="18"/>
      <c r="BI434" s="18"/>
      <c r="BJ434" s="18"/>
      <c r="BK434" s="18"/>
      <c r="BL434" s="18"/>
      <c r="BM434" s="18"/>
      <c r="BN434" s="18"/>
      <c r="BO434" s="18"/>
      <c r="BP434" s="18"/>
      <c r="BQ434" s="18"/>
      <c r="BR434" s="18"/>
      <c r="BS434" s="18"/>
      <c r="BT434" s="34"/>
      <c r="BU434" s="34"/>
      <c r="BV434" s="34"/>
      <c r="BW434" s="34"/>
      <c r="BX434" s="34"/>
    </row>
    <row r="435" spans="1:76" s="6" customFormat="1" ht="24.75" customHeight="1" x14ac:dyDescent="0.25">
      <c r="A435" s="62"/>
      <c r="B435" s="65"/>
      <c r="C435" s="56" t="s">
        <v>15</v>
      </c>
      <c r="D435" s="7">
        <f t="shared" si="158"/>
        <v>0</v>
      </c>
      <c r="E435" s="7"/>
      <c r="F435" s="7"/>
      <c r="G435" s="7"/>
      <c r="H435" s="7"/>
      <c r="I435" s="7"/>
      <c r="J435" s="7"/>
      <c r="K435" s="12"/>
      <c r="L435" s="12"/>
      <c r="M435" s="12"/>
      <c r="N435" s="12"/>
      <c r="O435" s="12"/>
      <c r="P435" s="12"/>
      <c r="Q435" s="12"/>
      <c r="R435" s="12"/>
      <c r="S435" s="18"/>
      <c r="T435" s="37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  <c r="BR435" s="18"/>
      <c r="BS435" s="18"/>
      <c r="BT435" s="34"/>
      <c r="BU435" s="34"/>
      <c r="BV435" s="34"/>
      <c r="BW435" s="34"/>
      <c r="BX435" s="34"/>
    </row>
    <row r="436" spans="1:76" s="6" customFormat="1" ht="23.25" customHeight="1" x14ac:dyDescent="0.25">
      <c r="A436" s="62"/>
      <c r="B436" s="65"/>
      <c r="C436" s="55" t="s">
        <v>9</v>
      </c>
      <c r="D436" s="7">
        <f t="shared" si="158"/>
        <v>0</v>
      </c>
      <c r="E436" s="7"/>
      <c r="F436" s="7"/>
      <c r="G436" s="7"/>
      <c r="H436" s="7"/>
      <c r="I436" s="7"/>
      <c r="J436" s="7"/>
      <c r="K436" s="12"/>
      <c r="L436" s="12"/>
      <c r="M436" s="12"/>
      <c r="N436" s="12"/>
      <c r="O436" s="12"/>
      <c r="P436" s="12"/>
      <c r="Q436" s="12"/>
      <c r="R436" s="12"/>
      <c r="S436" s="18"/>
      <c r="T436" s="37"/>
      <c r="U436" s="18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  <c r="AK436" s="18"/>
      <c r="AL436" s="18"/>
      <c r="AM436" s="18"/>
      <c r="AN436" s="18"/>
      <c r="AO436" s="18"/>
      <c r="AP436" s="18"/>
      <c r="AQ436" s="18"/>
      <c r="AR436" s="18"/>
      <c r="AS436" s="18"/>
      <c r="AT436" s="18"/>
      <c r="AU436" s="18"/>
      <c r="AV436" s="18"/>
      <c r="AW436" s="18"/>
      <c r="AX436" s="18"/>
      <c r="AY436" s="18"/>
      <c r="AZ436" s="18"/>
      <c r="BA436" s="18"/>
      <c r="BB436" s="18"/>
      <c r="BC436" s="18"/>
      <c r="BD436" s="18"/>
      <c r="BE436" s="18"/>
      <c r="BF436" s="18"/>
      <c r="BG436" s="18"/>
      <c r="BH436" s="18"/>
      <c r="BI436" s="18"/>
      <c r="BJ436" s="18"/>
      <c r="BK436" s="18"/>
      <c r="BL436" s="18"/>
      <c r="BM436" s="18"/>
      <c r="BN436" s="18"/>
      <c r="BO436" s="18"/>
      <c r="BP436" s="18"/>
      <c r="BQ436" s="18"/>
      <c r="BR436" s="18"/>
      <c r="BS436" s="18"/>
      <c r="BT436" s="34"/>
      <c r="BU436" s="34"/>
      <c r="BV436" s="34"/>
      <c r="BW436" s="34"/>
      <c r="BX436" s="34"/>
    </row>
    <row r="437" spans="1:76" s="6" customFormat="1" ht="28.5" customHeight="1" x14ac:dyDescent="0.25">
      <c r="A437" s="62"/>
      <c r="B437" s="65"/>
      <c r="C437" s="55" t="s">
        <v>10</v>
      </c>
      <c r="D437" s="7">
        <f t="shared" si="158"/>
        <v>4284</v>
      </c>
      <c r="E437" s="7">
        <v>714</v>
      </c>
      <c r="F437" s="7">
        <v>714</v>
      </c>
      <c r="G437" s="7">
        <v>714</v>
      </c>
      <c r="H437" s="7">
        <v>714</v>
      </c>
      <c r="I437" s="7">
        <v>714</v>
      </c>
      <c r="J437" s="7">
        <v>714</v>
      </c>
      <c r="K437" s="12"/>
      <c r="L437" s="12"/>
      <c r="M437" s="12"/>
      <c r="N437" s="12"/>
      <c r="O437" s="12"/>
      <c r="P437" s="12"/>
      <c r="Q437" s="12"/>
      <c r="R437" s="12"/>
      <c r="S437" s="18"/>
      <c r="T437" s="37"/>
      <c r="U437" s="18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  <c r="AK437" s="18"/>
      <c r="AL437" s="18"/>
      <c r="AM437" s="18"/>
      <c r="AN437" s="18"/>
      <c r="AO437" s="18"/>
      <c r="AP437" s="18"/>
      <c r="AQ437" s="18"/>
      <c r="AR437" s="18"/>
      <c r="AS437" s="18"/>
      <c r="AT437" s="18"/>
      <c r="AU437" s="18"/>
      <c r="AV437" s="18"/>
      <c r="AW437" s="18"/>
      <c r="AX437" s="18"/>
      <c r="AY437" s="18"/>
      <c r="AZ437" s="18"/>
      <c r="BA437" s="18"/>
      <c r="BB437" s="18"/>
      <c r="BC437" s="18"/>
      <c r="BD437" s="18"/>
      <c r="BE437" s="18"/>
      <c r="BF437" s="18"/>
      <c r="BG437" s="18"/>
      <c r="BH437" s="18"/>
      <c r="BI437" s="18"/>
      <c r="BJ437" s="18"/>
      <c r="BK437" s="18"/>
      <c r="BL437" s="18"/>
      <c r="BM437" s="18"/>
      <c r="BN437" s="18"/>
      <c r="BO437" s="18"/>
      <c r="BP437" s="18"/>
      <c r="BQ437" s="18"/>
      <c r="BR437" s="18"/>
      <c r="BS437" s="18"/>
      <c r="BT437" s="34"/>
      <c r="BU437" s="34"/>
      <c r="BV437" s="34"/>
      <c r="BW437" s="34"/>
      <c r="BX437" s="34"/>
    </row>
    <row r="438" spans="1:76" s="6" customFormat="1" ht="36.75" customHeight="1" x14ac:dyDescent="0.25">
      <c r="A438" s="63"/>
      <c r="B438" s="66"/>
      <c r="C438" s="55" t="s">
        <v>11</v>
      </c>
      <c r="D438" s="7">
        <f t="shared" si="158"/>
        <v>0</v>
      </c>
      <c r="E438" s="7"/>
      <c r="F438" s="7"/>
      <c r="G438" s="7"/>
      <c r="H438" s="7"/>
      <c r="I438" s="7"/>
      <c r="J438" s="7"/>
      <c r="K438" s="12"/>
      <c r="L438" s="12"/>
      <c r="M438" s="12"/>
      <c r="N438" s="12"/>
      <c r="O438" s="12"/>
      <c r="P438" s="12"/>
      <c r="Q438" s="12"/>
      <c r="R438" s="12"/>
      <c r="S438" s="18"/>
      <c r="T438" s="37"/>
      <c r="U438" s="18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  <c r="AK438" s="18"/>
      <c r="AL438" s="18"/>
      <c r="AM438" s="18"/>
      <c r="AN438" s="18"/>
      <c r="AO438" s="18"/>
      <c r="AP438" s="18"/>
      <c r="AQ438" s="18"/>
      <c r="AR438" s="18"/>
      <c r="AS438" s="18"/>
      <c r="AT438" s="18"/>
      <c r="AU438" s="18"/>
      <c r="AV438" s="18"/>
      <c r="AW438" s="18"/>
      <c r="AX438" s="18"/>
      <c r="AY438" s="18"/>
      <c r="AZ438" s="18"/>
      <c r="BA438" s="18"/>
      <c r="BB438" s="18"/>
      <c r="BC438" s="18"/>
      <c r="BD438" s="18"/>
      <c r="BE438" s="18"/>
      <c r="BF438" s="18"/>
      <c r="BG438" s="18"/>
      <c r="BH438" s="18"/>
      <c r="BI438" s="18"/>
      <c r="BJ438" s="18"/>
      <c r="BK438" s="18"/>
      <c r="BL438" s="18"/>
      <c r="BM438" s="18"/>
      <c r="BN438" s="18"/>
      <c r="BO438" s="18"/>
      <c r="BP438" s="18"/>
      <c r="BQ438" s="18"/>
      <c r="BR438" s="18"/>
      <c r="BS438" s="18"/>
      <c r="BT438" s="34"/>
      <c r="BU438" s="34"/>
      <c r="BV438" s="34"/>
      <c r="BW438" s="34"/>
      <c r="BX438" s="34"/>
    </row>
    <row r="439" spans="1:76" s="6" customFormat="1" ht="27" customHeight="1" x14ac:dyDescent="0.25">
      <c r="A439" s="70" t="s">
        <v>81</v>
      </c>
      <c r="B439" s="67" t="s">
        <v>82</v>
      </c>
      <c r="C439" s="56" t="s">
        <v>7</v>
      </c>
      <c r="D439" s="7">
        <f t="shared" si="158"/>
        <v>7704</v>
      </c>
      <c r="E439" s="7">
        <f t="shared" ref="E439:J439" si="163">E440+E441+E442+E443</f>
        <v>1284</v>
      </c>
      <c r="F439" s="7">
        <f t="shared" si="163"/>
        <v>1284</v>
      </c>
      <c r="G439" s="7">
        <f t="shared" si="163"/>
        <v>1284</v>
      </c>
      <c r="H439" s="7">
        <f t="shared" si="163"/>
        <v>1284</v>
      </c>
      <c r="I439" s="7">
        <f t="shared" si="163"/>
        <v>1284</v>
      </c>
      <c r="J439" s="7">
        <f t="shared" si="163"/>
        <v>1284</v>
      </c>
      <c r="K439" s="12"/>
      <c r="L439" s="12"/>
      <c r="M439" s="12"/>
      <c r="N439" s="12"/>
      <c r="O439" s="12"/>
      <c r="P439" s="12"/>
      <c r="Q439" s="12"/>
      <c r="R439" s="12"/>
      <c r="S439" s="18"/>
      <c r="T439" s="18"/>
      <c r="U439" s="18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  <c r="AK439" s="18"/>
      <c r="AL439" s="18"/>
      <c r="AM439" s="18"/>
      <c r="AN439" s="18"/>
      <c r="AO439" s="18"/>
      <c r="AP439" s="18"/>
      <c r="AQ439" s="18"/>
      <c r="AR439" s="18"/>
      <c r="AS439" s="18"/>
      <c r="AT439" s="18"/>
      <c r="AU439" s="18"/>
      <c r="AV439" s="18"/>
      <c r="AW439" s="18"/>
      <c r="AX439" s="18"/>
      <c r="AY439" s="18"/>
      <c r="AZ439" s="18"/>
      <c r="BA439" s="18"/>
      <c r="BB439" s="18"/>
      <c r="BC439" s="18"/>
      <c r="BD439" s="18"/>
      <c r="BE439" s="18"/>
      <c r="BF439" s="18"/>
      <c r="BG439" s="18"/>
      <c r="BH439" s="18"/>
      <c r="BI439" s="18"/>
      <c r="BJ439" s="18"/>
      <c r="BK439" s="18"/>
      <c r="BL439" s="18"/>
      <c r="BM439" s="18"/>
      <c r="BN439" s="18"/>
      <c r="BO439" s="18"/>
      <c r="BP439" s="18"/>
      <c r="BQ439" s="18"/>
      <c r="BR439" s="18"/>
      <c r="BS439" s="18"/>
      <c r="BT439" s="34"/>
      <c r="BU439" s="34"/>
      <c r="BV439" s="34"/>
      <c r="BW439" s="34"/>
      <c r="BX439" s="34"/>
    </row>
    <row r="440" spans="1:76" s="6" customFormat="1" ht="23.25" customHeight="1" x14ac:dyDescent="0.25">
      <c r="A440" s="71"/>
      <c r="B440" s="68"/>
      <c r="C440" s="56" t="s">
        <v>15</v>
      </c>
      <c r="D440" s="7">
        <f t="shared" si="158"/>
        <v>0</v>
      </c>
      <c r="E440" s="7"/>
      <c r="F440" s="7"/>
      <c r="G440" s="7"/>
      <c r="H440" s="7"/>
      <c r="I440" s="7"/>
      <c r="J440" s="7"/>
      <c r="K440" s="12"/>
      <c r="L440" s="12"/>
      <c r="M440" s="12"/>
      <c r="N440" s="12"/>
      <c r="O440" s="12"/>
      <c r="P440" s="12"/>
      <c r="Q440" s="12"/>
      <c r="R440" s="12"/>
      <c r="S440" s="18"/>
      <c r="T440" s="18"/>
      <c r="U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  <c r="AL440" s="18"/>
      <c r="AM440" s="18"/>
      <c r="AN440" s="18"/>
      <c r="AO440" s="18"/>
      <c r="AP440" s="18"/>
      <c r="AQ440" s="18"/>
      <c r="AR440" s="18"/>
      <c r="AS440" s="18"/>
      <c r="AT440" s="18"/>
      <c r="AU440" s="18"/>
      <c r="AV440" s="18"/>
      <c r="AW440" s="18"/>
      <c r="AX440" s="18"/>
      <c r="AY440" s="18"/>
      <c r="AZ440" s="18"/>
      <c r="BA440" s="18"/>
      <c r="BB440" s="18"/>
      <c r="BC440" s="18"/>
      <c r="BD440" s="18"/>
      <c r="BE440" s="18"/>
      <c r="BF440" s="18"/>
      <c r="BG440" s="18"/>
      <c r="BH440" s="18"/>
      <c r="BI440" s="18"/>
      <c r="BJ440" s="18"/>
      <c r="BK440" s="18"/>
      <c r="BL440" s="18"/>
      <c r="BM440" s="18"/>
      <c r="BN440" s="18"/>
      <c r="BO440" s="18"/>
      <c r="BP440" s="18"/>
      <c r="BQ440" s="18"/>
      <c r="BR440" s="18"/>
      <c r="BS440" s="18"/>
      <c r="BT440" s="34"/>
      <c r="BU440" s="34"/>
      <c r="BV440" s="34"/>
      <c r="BW440" s="34"/>
      <c r="BX440" s="34"/>
    </row>
    <row r="441" spans="1:76" s="6" customFormat="1" ht="24" customHeight="1" x14ac:dyDescent="0.25">
      <c r="A441" s="71"/>
      <c r="B441" s="68"/>
      <c r="C441" s="55" t="s">
        <v>9</v>
      </c>
      <c r="D441" s="7">
        <f t="shared" si="158"/>
        <v>0</v>
      </c>
      <c r="E441" s="7"/>
      <c r="F441" s="7"/>
      <c r="G441" s="7"/>
      <c r="H441" s="7"/>
      <c r="I441" s="7"/>
      <c r="J441" s="7"/>
      <c r="K441" s="12"/>
      <c r="L441" s="12"/>
      <c r="M441" s="12"/>
      <c r="N441" s="12"/>
      <c r="O441" s="12"/>
      <c r="P441" s="12"/>
      <c r="Q441" s="12"/>
      <c r="R441" s="12"/>
      <c r="S441" s="18"/>
      <c r="T441" s="18"/>
      <c r="U441" s="18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  <c r="AK441" s="18"/>
      <c r="AL441" s="18"/>
      <c r="AM441" s="18"/>
      <c r="AN441" s="18"/>
      <c r="AO441" s="18"/>
      <c r="AP441" s="18"/>
      <c r="AQ441" s="18"/>
      <c r="AR441" s="18"/>
      <c r="AS441" s="18"/>
      <c r="AT441" s="18"/>
      <c r="AU441" s="18"/>
      <c r="AV441" s="18"/>
      <c r="AW441" s="18"/>
      <c r="AX441" s="18"/>
      <c r="AY441" s="18"/>
      <c r="AZ441" s="18"/>
      <c r="BA441" s="18"/>
      <c r="BB441" s="18"/>
      <c r="BC441" s="18"/>
      <c r="BD441" s="18"/>
      <c r="BE441" s="18"/>
      <c r="BF441" s="18"/>
      <c r="BG441" s="18"/>
      <c r="BH441" s="18"/>
      <c r="BI441" s="18"/>
      <c r="BJ441" s="18"/>
      <c r="BK441" s="18"/>
      <c r="BL441" s="18"/>
      <c r="BM441" s="18"/>
      <c r="BN441" s="18"/>
      <c r="BO441" s="18"/>
      <c r="BP441" s="18"/>
      <c r="BQ441" s="18"/>
      <c r="BR441" s="18"/>
      <c r="BS441" s="18"/>
      <c r="BT441" s="34"/>
      <c r="BU441" s="34"/>
      <c r="BV441" s="34"/>
      <c r="BW441" s="34"/>
      <c r="BX441" s="34"/>
    </row>
    <row r="442" spans="1:76" s="6" customFormat="1" ht="30" x14ac:dyDescent="0.25">
      <c r="A442" s="71"/>
      <c r="B442" s="68"/>
      <c r="C442" s="55" t="s">
        <v>10</v>
      </c>
      <c r="D442" s="7">
        <f t="shared" si="158"/>
        <v>7704</v>
      </c>
      <c r="E442" s="7">
        <v>1284</v>
      </c>
      <c r="F442" s="7">
        <v>1284</v>
      </c>
      <c r="G442" s="7">
        <v>1284</v>
      </c>
      <c r="H442" s="7">
        <v>1284</v>
      </c>
      <c r="I442" s="7">
        <v>1284</v>
      </c>
      <c r="J442" s="7">
        <v>1284</v>
      </c>
      <c r="K442" s="12"/>
      <c r="L442" s="12"/>
      <c r="M442" s="12"/>
      <c r="N442" s="12"/>
      <c r="O442" s="12"/>
      <c r="P442" s="12"/>
      <c r="Q442" s="12"/>
      <c r="R442" s="12"/>
      <c r="S442" s="18"/>
      <c r="T442" s="18"/>
      <c r="U442" s="18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  <c r="AJ442" s="18"/>
      <c r="AK442" s="18"/>
      <c r="AL442" s="18"/>
      <c r="AM442" s="18"/>
      <c r="AN442" s="18"/>
      <c r="AO442" s="18"/>
      <c r="AP442" s="18"/>
      <c r="AQ442" s="18"/>
      <c r="AR442" s="18"/>
      <c r="AS442" s="18"/>
      <c r="AT442" s="18"/>
      <c r="AU442" s="18"/>
      <c r="AV442" s="18"/>
      <c r="AW442" s="18"/>
      <c r="AX442" s="18"/>
      <c r="AY442" s="18"/>
      <c r="AZ442" s="18"/>
      <c r="BA442" s="18"/>
      <c r="BB442" s="18"/>
      <c r="BC442" s="18"/>
      <c r="BD442" s="18"/>
      <c r="BE442" s="18"/>
      <c r="BF442" s="18"/>
      <c r="BG442" s="18"/>
      <c r="BH442" s="18"/>
      <c r="BI442" s="18"/>
      <c r="BJ442" s="18"/>
      <c r="BK442" s="18"/>
      <c r="BL442" s="18"/>
      <c r="BM442" s="18"/>
      <c r="BN442" s="18"/>
      <c r="BO442" s="18"/>
      <c r="BP442" s="18"/>
      <c r="BQ442" s="18"/>
      <c r="BR442" s="18"/>
      <c r="BS442" s="18"/>
      <c r="BT442" s="34"/>
      <c r="BU442" s="34"/>
      <c r="BV442" s="34"/>
      <c r="BW442" s="34"/>
      <c r="BX442" s="34"/>
    </row>
    <row r="443" spans="1:76" s="6" customFormat="1" ht="33.75" customHeight="1" x14ac:dyDescent="0.25">
      <c r="A443" s="72"/>
      <c r="B443" s="69"/>
      <c r="C443" s="55" t="s">
        <v>11</v>
      </c>
      <c r="D443" s="7">
        <f t="shared" si="158"/>
        <v>0</v>
      </c>
      <c r="E443" s="7"/>
      <c r="F443" s="7"/>
      <c r="G443" s="7"/>
      <c r="H443" s="7"/>
      <c r="I443" s="7"/>
      <c r="J443" s="7"/>
      <c r="K443" s="12"/>
      <c r="L443" s="12"/>
      <c r="M443" s="12"/>
      <c r="N443" s="12"/>
      <c r="O443" s="12"/>
      <c r="P443" s="12"/>
      <c r="Q443" s="12"/>
      <c r="R443" s="12"/>
      <c r="S443" s="18"/>
      <c r="T443" s="18"/>
      <c r="U443" s="18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  <c r="AG443" s="18"/>
      <c r="AH443" s="18"/>
      <c r="AI443" s="18"/>
      <c r="AJ443" s="18"/>
      <c r="AK443" s="18"/>
      <c r="AL443" s="18"/>
      <c r="AM443" s="18"/>
      <c r="AN443" s="18"/>
      <c r="AO443" s="18"/>
      <c r="AP443" s="18"/>
      <c r="AQ443" s="18"/>
      <c r="AR443" s="18"/>
      <c r="AS443" s="18"/>
      <c r="AT443" s="18"/>
      <c r="AU443" s="18"/>
      <c r="AV443" s="18"/>
      <c r="AW443" s="18"/>
      <c r="AX443" s="18"/>
      <c r="AY443" s="18"/>
      <c r="AZ443" s="18"/>
      <c r="BA443" s="18"/>
      <c r="BB443" s="18"/>
      <c r="BC443" s="18"/>
      <c r="BD443" s="18"/>
      <c r="BE443" s="18"/>
      <c r="BF443" s="18"/>
      <c r="BG443" s="18"/>
      <c r="BH443" s="18"/>
      <c r="BI443" s="18"/>
      <c r="BJ443" s="18"/>
      <c r="BK443" s="18"/>
      <c r="BL443" s="18"/>
      <c r="BM443" s="18"/>
      <c r="BN443" s="18"/>
      <c r="BO443" s="18"/>
      <c r="BP443" s="18"/>
      <c r="BQ443" s="18"/>
      <c r="BR443" s="18"/>
      <c r="BS443" s="18"/>
      <c r="BT443" s="34"/>
      <c r="BU443" s="34"/>
      <c r="BV443" s="34"/>
      <c r="BW443" s="34"/>
      <c r="BX443" s="34"/>
    </row>
    <row r="444" spans="1:76" s="6" customFormat="1" ht="30.75" customHeight="1" x14ac:dyDescent="0.25">
      <c r="A444" s="88" t="s">
        <v>83</v>
      </c>
      <c r="B444" s="67" t="s">
        <v>84</v>
      </c>
      <c r="C444" s="56" t="s">
        <v>7</v>
      </c>
      <c r="D444" s="7">
        <f t="shared" si="158"/>
        <v>1335632</v>
      </c>
      <c r="E444" s="7">
        <f t="shared" ref="E444:J444" si="164">E445+E446+E447+E448</f>
        <v>214304</v>
      </c>
      <c r="F444" s="7">
        <f t="shared" si="164"/>
        <v>218252</v>
      </c>
      <c r="G444" s="7">
        <f t="shared" si="164"/>
        <v>222619</v>
      </c>
      <c r="H444" s="7">
        <f t="shared" si="164"/>
        <v>222992</v>
      </c>
      <c r="I444" s="7">
        <f t="shared" si="164"/>
        <v>226781</v>
      </c>
      <c r="J444" s="7">
        <f t="shared" si="164"/>
        <v>230684</v>
      </c>
      <c r="K444" s="12"/>
      <c r="L444" s="12"/>
      <c r="M444" s="12"/>
      <c r="N444" s="12"/>
      <c r="O444" s="12"/>
      <c r="P444" s="12"/>
      <c r="Q444" s="12"/>
      <c r="R444" s="12"/>
      <c r="S444" s="18"/>
      <c r="T444" s="18"/>
      <c r="U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  <c r="AK444" s="18"/>
      <c r="AL444" s="18"/>
      <c r="AM444" s="18"/>
      <c r="AN444" s="18"/>
      <c r="AO444" s="18"/>
      <c r="AP444" s="18"/>
      <c r="AQ444" s="18"/>
      <c r="AR444" s="18"/>
      <c r="AS444" s="18"/>
      <c r="AT444" s="18"/>
      <c r="AU444" s="18"/>
      <c r="AV444" s="18"/>
      <c r="AW444" s="18"/>
      <c r="AX444" s="18"/>
      <c r="AY444" s="18"/>
      <c r="AZ444" s="18"/>
      <c r="BA444" s="18"/>
      <c r="BB444" s="18"/>
      <c r="BC444" s="18"/>
      <c r="BD444" s="18"/>
      <c r="BE444" s="18"/>
      <c r="BF444" s="18"/>
      <c r="BG444" s="18"/>
      <c r="BH444" s="18"/>
      <c r="BI444" s="18"/>
      <c r="BJ444" s="18"/>
      <c r="BK444" s="18"/>
      <c r="BL444" s="18"/>
      <c r="BM444" s="18"/>
      <c r="BN444" s="18"/>
      <c r="BO444" s="18"/>
      <c r="BP444" s="18"/>
      <c r="BQ444" s="18"/>
      <c r="BR444" s="18"/>
      <c r="BS444" s="18"/>
      <c r="BT444" s="34"/>
      <c r="BU444" s="34"/>
      <c r="BV444" s="34"/>
      <c r="BW444" s="34"/>
      <c r="BX444" s="34"/>
    </row>
    <row r="445" spans="1:76" s="6" customFormat="1" ht="27" customHeight="1" x14ac:dyDescent="0.25">
      <c r="A445" s="89"/>
      <c r="B445" s="68"/>
      <c r="C445" s="56" t="s">
        <v>15</v>
      </c>
      <c r="D445" s="7">
        <f t="shared" si="158"/>
        <v>0</v>
      </c>
      <c r="E445" s="7"/>
      <c r="F445" s="7"/>
      <c r="G445" s="7"/>
      <c r="H445" s="7"/>
      <c r="I445" s="7"/>
      <c r="J445" s="7"/>
      <c r="K445" s="12"/>
      <c r="L445" s="12"/>
      <c r="M445" s="12"/>
      <c r="N445" s="12"/>
      <c r="O445" s="12"/>
      <c r="P445" s="12"/>
      <c r="Q445" s="12"/>
      <c r="R445" s="12"/>
      <c r="S445" s="18"/>
      <c r="T445" s="18"/>
      <c r="U445" s="18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  <c r="AJ445" s="18"/>
      <c r="AK445" s="18"/>
      <c r="AL445" s="18"/>
      <c r="AM445" s="18"/>
      <c r="AN445" s="18"/>
      <c r="AO445" s="18"/>
      <c r="AP445" s="18"/>
      <c r="AQ445" s="18"/>
      <c r="AR445" s="18"/>
      <c r="AS445" s="18"/>
      <c r="AT445" s="18"/>
      <c r="AU445" s="18"/>
      <c r="AV445" s="18"/>
      <c r="AW445" s="18"/>
      <c r="AX445" s="18"/>
      <c r="AY445" s="18"/>
      <c r="AZ445" s="18"/>
      <c r="BA445" s="18"/>
      <c r="BB445" s="18"/>
      <c r="BC445" s="18"/>
      <c r="BD445" s="18"/>
      <c r="BE445" s="18"/>
      <c r="BF445" s="18"/>
      <c r="BG445" s="18"/>
      <c r="BH445" s="18"/>
      <c r="BI445" s="18"/>
      <c r="BJ445" s="18"/>
      <c r="BK445" s="18"/>
      <c r="BL445" s="18"/>
      <c r="BM445" s="18"/>
      <c r="BN445" s="18"/>
      <c r="BO445" s="18"/>
      <c r="BP445" s="18"/>
      <c r="BQ445" s="18"/>
      <c r="BR445" s="18"/>
      <c r="BS445" s="18"/>
      <c r="BT445" s="34"/>
      <c r="BU445" s="34"/>
      <c r="BV445" s="34"/>
      <c r="BW445" s="34"/>
      <c r="BX445" s="34"/>
    </row>
    <row r="446" spans="1:76" s="6" customFormat="1" ht="25.5" customHeight="1" x14ac:dyDescent="0.25">
      <c r="A446" s="89"/>
      <c r="B446" s="68"/>
      <c r="C446" s="55" t="s">
        <v>9</v>
      </c>
      <c r="D446" s="7">
        <f t="shared" si="158"/>
        <v>445311</v>
      </c>
      <c r="E446" s="7">
        <v>69125</v>
      </c>
      <c r="F446" s="7">
        <v>71890</v>
      </c>
      <c r="G446" s="9">
        <v>74766</v>
      </c>
      <c r="H446" s="9">
        <v>74260</v>
      </c>
      <c r="I446" s="9">
        <v>76488</v>
      </c>
      <c r="J446" s="9">
        <v>78782</v>
      </c>
      <c r="K446" s="12"/>
      <c r="L446" s="12"/>
      <c r="M446" s="12"/>
      <c r="N446" s="12"/>
      <c r="O446" s="12"/>
      <c r="P446" s="12"/>
      <c r="Q446" s="12"/>
      <c r="R446" s="12"/>
      <c r="S446" s="39"/>
      <c r="T446" s="39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F446" s="39"/>
      <c r="AG446" s="39"/>
      <c r="AH446" s="39"/>
      <c r="AI446" s="39"/>
      <c r="AJ446" s="39"/>
      <c r="AK446" s="39"/>
      <c r="AL446" s="39"/>
      <c r="AM446" s="39"/>
      <c r="AN446" s="39"/>
      <c r="AO446" s="39"/>
      <c r="AP446" s="39"/>
      <c r="AQ446" s="39"/>
      <c r="AR446" s="39"/>
      <c r="AS446" s="39"/>
      <c r="AT446" s="39"/>
      <c r="AU446" s="39"/>
      <c r="AV446" s="39"/>
      <c r="AW446" s="39"/>
      <c r="AX446" s="39"/>
      <c r="AY446" s="39"/>
      <c r="AZ446" s="39"/>
      <c r="BA446" s="39"/>
      <c r="BB446" s="39"/>
      <c r="BC446" s="39"/>
      <c r="BD446" s="39"/>
      <c r="BE446" s="39"/>
      <c r="BF446" s="39"/>
      <c r="BG446" s="39"/>
      <c r="BH446" s="39"/>
      <c r="BI446" s="39"/>
      <c r="BJ446" s="39"/>
      <c r="BK446" s="39"/>
      <c r="BL446" s="39"/>
      <c r="BM446" s="18"/>
      <c r="BN446" s="18"/>
      <c r="BO446" s="18"/>
      <c r="BP446" s="18"/>
      <c r="BQ446" s="18"/>
      <c r="BR446" s="18"/>
      <c r="BS446" s="18"/>
      <c r="BT446" s="34"/>
      <c r="BU446" s="34"/>
      <c r="BV446" s="34"/>
      <c r="BW446" s="34"/>
      <c r="BX446" s="34"/>
    </row>
    <row r="447" spans="1:76" s="6" customFormat="1" ht="39" customHeight="1" x14ac:dyDescent="0.25">
      <c r="A447" s="89"/>
      <c r="B447" s="68"/>
      <c r="C447" s="55" t="s">
        <v>10</v>
      </c>
      <c r="D447" s="7">
        <f t="shared" si="158"/>
        <v>310379</v>
      </c>
      <c r="E447" s="7">
        <v>48522</v>
      </c>
      <c r="F447" s="7">
        <v>49705</v>
      </c>
      <c r="G447" s="9">
        <v>51196</v>
      </c>
      <c r="H447" s="9">
        <v>52075</v>
      </c>
      <c r="I447" s="9">
        <v>53636</v>
      </c>
      <c r="J447" s="9">
        <v>55245</v>
      </c>
      <c r="K447" s="12"/>
      <c r="L447" s="12"/>
      <c r="M447" s="12"/>
      <c r="N447" s="12"/>
      <c r="O447" s="12"/>
      <c r="P447" s="12"/>
      <c r="Q447" s="12"/>
      <c r="R447" s="12"/>
      <c r="S447" s="39"/>
      <c r="T447" s="39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F447" s="39"/>
      <c r="AG447" s="39"/>
      <c r="AH447" s="39"/>
      <c r="AI447" s="39"/>
      <c r="AJ447" s="39"/>
      <c r="AK447" s="39"/>
      <c r="AL447" s="39"/>
      <c r="AM447" s="39"/>
      <c r="AN447" s="39"/>
      <c r="AO447" s="39"/>
      <c r="AP447" s="39"/>
      <c r="AQ447" s="39"/>
      <c r="AR447" s="39"/>
      <c r="AS447" s="39"/>
      <c r="AT447" s="39"/>
      <c r="AU447" s="39"/>
      <c r="AV447" s="39"/>
      <c r="AW447" s="39"/>
      <c r="AX447" s="39"/>
      <c r="AY447" s="39"/>
      <c r="AZ447" s="39"/>
      <c r="BA447" s="39"/>
      <c r="BB447" s="39"/>
      <c r="BC447" s="39"/>
      <c r="BD447" s="39"/>
      <c r="BE447" s="39"/>
      <c r="BF447" s="39"/>
      <c r="BG447" s="39"/>
      <c r="BH447" s="39"/>
      <c r="BI447" s="39"/>
      <c r="BJ447" s="39"/>
      <c r="BK447" s="39"/>
      <c r="BL447" s="39"/>
      <c r="BM447" s="18"/>
      <c r="BN447" s="18"/>
      <c r="BO447" s="18"/>
      <c r="BP447" s="18"/>
      <c r="BQ447" s="18"/>
      <c r="BR447" s="18"/>
      <c r="BS447" s="18"/>
      <c r="BT447" s="34"/>
      <c r="BU447" s="34"/>
      <c r="BV447" s="34"/>
      <c r="BW447" s="34"/>
      <c r="BX447" s="34"/>
    </row>
    <row r="448" spans="1:76" s="6" customFormat="1" ht="30" x14ac:dyDescent="0.25">
      <c r="A448" s="90"/>
      <c r="B448" s="69"/>
      <c r="C448" s="55" t="s">
        <v>11</v>
      </c>
      <c r="D448" s="7">
        <f t="shared" si="158"/>
        <v>579942</v>
      </c>
      <c r="E448" s="7">
        <v>96657</v>
      </c>
      <c r="F448" s="7">
        <v>96657</v>
      </c>
      <c r="G448" s="7">
        <v>96657</v>
      </c>
      <c r="H448" s="7">
        <v>96657</v>
      </c>
      <c r="I448" s="7">
        <v>96657</v>
      </c>
      <c r="J448" s="7">
        <v>96657</v>
      </c>
      <c r="K448" s="12"/>
      <c r="L448" s="12"/>
      <c r="M448" s="12"/>
      <c r="N448" s="12"/>
      <c r="O448" s="12"/>
      <c r="P448" s="12"/>
      <c r="Q448" s="12"/>
      <c r="R448" s="12"/>
      <c r="S448" s="18"/>
      <c r="T448" s="18"/>
      <c r="U448" s="18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  <c r="AG448" s="18"/>
      <c r="AH448" s="18"/>
      <c r="AI448" s="18"/>
      <c r="AJ448" s="18"/>
      <c r="AK448" s="18"/>
      <c r="AL448" s="18"/>
      <c r="AM448" s="18"/>
      <c r="AN448" s="18"/>
      <c r="AO448" s="18"/>
      <c r="AP448" s="18"/>
      <c r="AQ448" s="18"/>
      <c r="AR448" s="18"/>
      <c r="AS448" s="18"/>
      <c r="AT448" s="18"/>
      <c r="AU448" s="18"/>
      <c r="AV448" s="18"/>
      <c r="AW448" s="18"/>
      <c r="AX448" s="18"/>
      <c r="AY448" s="18"/>
      <c r="AZ448" s="18"/>
      <c r="BA448" s="18"/>
      <c r="BB448" s="18"/>
      <c r="BC448" s="18"/>
      <c r="BD448" s="18"/>
      <c r="BE448" s="18"/>
      <c r="BF448" s="18"/>
      <c r="BG448" s="18"/>
      <c r="BH448" s="18"/>
      <c r="BI448" s="18"/>
      <c r="BJ448" s="18"/>
      <c r="BK448" s="18"/>
      <c r="BL448" s="18"/>
      <c r="BM448" s="18"/>
      <c r="BN448" s="18"/>
      <c r="BO448" s="18"/>
      <c r="BP448" s="18"/>
      <c r="BQ448" s="18"/>
      <c r="BR448" s="18"/>
      <c r="BS448" s="18"/>
      <c r="BT448" s="34"/>
      <c r="BU448" s="34"/>
      <c r="BV448" s="34"/>
      <c r="BW448" s="34"/>
      <c r="BX448" s="34"/>
    </row>
    <row r="449" spans="1:76" s="6" customFormat="1" ht="25.5" customHeight="1" x14ac:dyDescent="0.25">
      <c r="A449" s="85" t="s">
        <v>85</v>
      </c>
      <c r="B449" s="64" t="s">
        <v>86</v>
      </c>
      <c r="C449" s="56" t="s">
        <v>7</v>
      </c>
      <c r="D449" s="7">
        <f t="shared" si="158"/>
        <v>1522426</v>
      </c>
      <c r="E449" s="7">
        <f t="shared" ref="E449:J449" si="165">E450+E451+E452+E453</f>
        <v>230501</v>
      </c>
      <c r="F449" s="7">
        <f t="shared" si="165"/>
        <v>239722</v>
      </c>
      <c r="G449" s="7">
        <f t="shared" si="165"/>
        <v>248705</v>
      </c>
      <c r="H449" s="7">
        <f t="shared" si="165"/>
        <v>258030</v>
      </c>
      <c r="I449" s="7">
        <f t="shared" si="165"/>
        <v>267710</v>
      </c>
      <c r="J449" s="7">
        <f t="shared" si="165"/>
        <v>277758</v>
      </c>
      <c r="K449" s="12"/>
      <c r="L449" s="12"/>
      <c r="M449" s="12"/>
      <c r="N449" s="12"/>
      <c r="O449" s="12"/>
      <c r="P449" s="12"/>
      <c r="Q449" s="12"/>
      <c r="R449" s="12"/>
      <c r="S449" s="18"/>
      <c r="T449" s="18"/>
      <c r="U449" s="18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  <c r="AJ449" s="18"/>
      <c r="AK449" s="18"/>
      <c r="AL449" s="18"/>
      <c r="AM449" s="18"/>
      <c r="AN449" s="18"/>
      <c r="AO449" s="18"/>
      <c r="AP449" s="18"/>
      <c r="AQ449" s="18"/>
      <c r="AR449" s="18"/>
      <c r="AS449" s="18"/>
      <c r="AT449" s="18"/>
      <c r="AU449" s="18"/>
      <c r="AV449" s="18"/>
      <c r="AW449" s="18"/>
      <c r="AX449" s="18"/>
      <c r="AY449" s="18"/>
      <c r="AZ449" s="18"/>
      <c r="BA449" s="18"/>
      <c r="BB449" s="18"/>
      <c r="BC449" s="18"/>
      <c r="BD449" s="18"/>
      <c r="BE449" s="18"/>
      <c r="BF449" s="18"/>
      <c r="BG449" s="18"/>
      <c r="BH449" s="18"/>
      <c r="BI449" s="18"/>
      <c r="BJ449" s="18"/>
      <c r="BK449" s="18"/>
      <c r="BL449" s="18"/>
      <c r="BM449" s="18"/>
      <c r="BN449" s="18"/>
      <c r="BO449" s="18"/>
      <c r="BP449" s="18"/>
      <c r="BQ449" s="18"/>
      <c r="BR449" s="18"/>
      <c r="BS449" s="18"/>
      <c r="BT449" s="34"/>
      <c r="BU449" s="34"/>
      <c r="BV449" s="34"/>
      <c r="BW449" s="34"/>
      <c r="BX449" s="34"/>
    </row>
    <row r="450" spans="1:76" s="6" customFormat="1" ht="27.75" customHeight="1" x14ac:dyDescent="0.25">
      <c r="A450" s="86"/>
      <c r="B450" s="65"/>
      <c r="C450" s="56" t="s">
        <v>15</v>
      </c>
      <c r="D450" s="7">
        <f t="shared" si="158"/>
        <v>0</v>
      </c>
      <c r="E450" s="7">
        <f>E455+E460+E465</f>
        <v>0</v>
      </c>
      <c r="F450" s="7">
        <f t="shared" ref="F450:J450" si="166">F455+F460+F465</f>
        <v>0</v>
      </c>
      <c r="G450" s="7">
        <f t="shared" si="166"/>
        <v>0</v>
      </c>
      <c r="H450" s="7">
        <f t="shared" si="166"/>
        <v>0</v>
      </c>
      <c r="I450" s="7">
        <f t="shared" si="166"/>
        <v>0</v>
      </c>
      <c r="J450" s="7">
        <f t="shared" si="166"/>
        <v>0</v>
      </c>
      <c r="K450" s="12"/>
      <c r="L450" s="12"/>
      <c r="M450" s="12"/>
      <c r="N450" s="12"/>
      <c r="O450" s="12"/>
      <c r="P450" s="12"/>
      <c r="Q450" s="12"/>
      <c r="R450" s="12"/>
      <c r="S450" s="18"/>
      <c r="T450" s="18"/>
      <c r="U450" s="18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  <c r="AJ450" s="18"/>
      <c r="AK450" s="18"/>
      <c r="AL450" s="18"/>
      <c r="AM450" s="18"/>
      <c r="AN450" s="18"/>
      <c r="AO450" s="18"/>
      <c r="AP450" s="18"/>
      <c r="AQ450" s="18"/>
      <c r="AR450" s="18"/>
      <c r="AS450" s="18"/>
      <c r="AT450" s="18"/>
      <c r="AU450" s="18"/>
      <c r="AV450" s="18"/>
      <c r="AW450" s="18"/>
      <c r="AX450" s="18"/>
      <c r="AY450" s="18"/>
      <c r="AZ450" s="18"/>
      <c r="BA450" s="18"/>
      <c r="BB450" s="18"/>
      <c r="BC450" s="18"/>
      <c r="BD450" s="18"/>
      <c r="BE450" s="18"/>
      <c r="BF450" s="18"/>
      <c r="BG450" s="18"/>
      <c r="BH450" s="18"/>
      <c r="BI450" s="18"/>
      <c r="BJ450" s="18"/>
      <c r="BK450" s="18"/>
      <c r="BL450" s="18"/>
      <c r="BM450" s="18"/>
      <c r="BN450" s="18"/>
      <c r="BO450" s="18"/>
      <c r="BP450" s="18"/>
      <c r="BQ450" s="18"/>
      <c r="BR450" s="18"/>
      <c r="BS450" s="18"/>
      <c r="BT450" s="34"/>
      <c r="BU450" s="34"/>
      <c r="BV450" s="34"/>
      <c r="BW450" s="34"/>
      <c r="BX450" s="34"/>
    </row>
    <row r="451" spans="1:76" s="6" customFormat="1" ht="40.5" customHeight="1" x14ac:dyDescent="0.25">
      <c r="A451" s="86"/>
      <c r="B451" s="65"/>
      <c r="C451" s="55" t="s">
        <v>9</v>
      </c>
      <c r="D451" s="7">
        <f t="shared" si="158"/>
        <v>1522426</v>
      </c>
      <c r="E451" s="7">
        <f t="shared" ref="E451:J453" si="167">E456+E461+E466</f>
        <v>230501</v>
      </c>
      <c r="F451" s="7">
        <f t="shared" si="167"/>
        <v>239722</v>
      </c>
      <c r="G451" s="7">
        <f t="shared" si="167"/>
        <v>248705</v>
      </c>
      <c r="H451" s="7">
        <f t="shared" si="167"/>
        <v>258030</v>
      </c>
      <c r="I451" s="7">
        <f t="shared" si="167"/>
        <v>267710</v>
      </c>
      <c r="J451" s="7">
        <f t="shared" si="167"/>
        <v>277758</v>
      </c>
      <c r="K451" s="12"/>
      <c r="L451" s="12"/>
      <c r="M451" s="12"/>
      <c r="N451" s="12"/>
      <c r="O451" s="12"/>
      <c r="P451" s="12"/>
      <c r="Q451" s="12"/>
      <c r="R451" s="12"/>
      <c r="S451" s="18"/>
      <c r="T451" s="18"/>
      <c r="U451" s="18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  <c r="AK451" s="18"/>
      <c r="AL451" s="18"/>
      <c r="AM451" s="18"/>
      <c r="AN451" s="18"/>
      <c r="AO451" s="18"/>
      <c r="AP451" s="18"/>
      <c r="AQ451" s="18"/>
      <c r="AR451" s="18"/>
      <c r="AS451" s="18"/>
      <c r="AT451" s="18"/>
      <c r="AU451" s="18"/>
      <c r="AV451" s="18"/>
      <c r="AW451" s="18"/>
      <c r="AX451" s="18"/>
      <c r="AY451" s="18"/>
      <c r="AZ451" s="18"/>
      <c r="BA451" s="18"/>
      <c r="BB451" s="18"/>
      <c r="BC451" s="18"/>
      <c r="BD451" s="18"/>
      <c r="BE451" s="18"/>
      <c r="BF451" s="18"/>
      <c r="BG451" s="18"/>
      <c r="BH451" s="18"/>
      <c r="BI451" s="18"/>
      <c r="BJ451" s="18"/>
      <c r="BK451" s="18"/>
      <c r="BL451" s="18"/>
      <c r="BM451" s="18"/>
      <c r="BN451" s="18"/>
      <c r="BO451" s="18"/>
      <c r="BP451" s="18"/>
      <c r="BQ451" s="18"/>
      <c r="BR451" s="18"/>
      <c r="BS451" s="18"/>
      <c r="BT451" s="34"/>
      <c r="BU451" s="34"/>
      <c r="BV451" s="34"/>
      <c r="BW451" s="34"/>
      <c r="BX451" s="34"/>
    </row>
    <row r="452" spans="1:76" s="6" customFormat="1" ht="41.25" customHeight="1" x14ac:dyDescent="0.25">
      <c r="A452" s="86"/>
      <c r="B452" s="65"/>
      <c r="C452" s="55" t="s">
        <v>10</v>
      </c>
      <c r="D452" s="7">
        <f t="shared" si="158"/>
        <v>0</v>
      </c>
      <c r="E452" s="7">
        <f t="shared" si="167"/>
        <v>0</v>
      </c>
      <c r="F452" s="7">
        <f t="shared" si="167"/>
        <v>0</v>
      </c>
      <c r="G452" s="7">
        <f t="shared" si="167"/>
        <v>0</v>
      </c>
      <c r="H452" s="7">
        <f t="shared" si="167"/>
        <v>0</v>
      </c>
      <c r="I452" s="7">
        <f t="shared" si="167"/>
        <v>0</v>
      </c>
      <c r="J452" s="7">
        <f t="shared" si="167"/>
        <v>0</v>
      </c>
      <c r="K452" s="12"/>
      <c r="L452" s="12"/>
      <c r="M452" s="12"/>
      <c r="N452" s="12"/>
      <c r="O452" s="12"/>
      <c r="P452" s="12"/>
      <c r="Q452" s="12"/>
      <c r="R452" s="12"/>
      <c r="S452" s="18"/>
      <c r="T452" s="18"/>
      <c r="U452" s="18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  <c r="AJ452" s="18"/>
      <c r="AK452" s="18"/>
      <c r="AL452" s="18"/>
      <c r="AM452" s="18"/>
      <c r="AN452" s="18"/>
      <c r="AO452" s="18"/>
      <c r="AP452" s="18"/>
      <c r="AQ452" s="18"/>
      <c r="AR452" s="18"/>
      <c r="AS452" s="18"/>
      <c r="AT452" s="18"/>
      <c r="AU452" s="18"/>
      <c r="AV452" s="18"/>
      <c r="AW452" s="18"/>
      <c r="AX452" s="18"/>
      <c r="AY452" s="18"/>
      <c r="AZ452" s="18"/>
      <c r="BA452" s="18"/>
      <c r="BB452" s="18"/>
      <c r="BC452" s="18"/>
      <c r="BD452" s="18"/>
      <c r="BE452" s="18"/>
      <c r="BF452" s="18"/>
      <c r="BG452" s="18"/>
      <c r="BH452" s="18"/>
      <c r="BI452" s="18"/>
      <c r="BJ452" s="18"/>
      <c r="BK452" s="18"/>
      <c r="BL452" s="18"/>
      <c r="BM452" s="18"/>
      <c r="BN452" s="18"/>
      <c r="BO452" s="18"/>
      <c r="BP452" s="18"/>
      <c r="BQ452" s="18"/>
      <c r="BR452" s="18"/>
      <c r="BS452" s="18"/>
      <c r="BT452" s="34"/>
      <c r="BU452" s="34"/>
      <c r="BV452" s="34"/>
      <c r="BW452" s="34"/>
      <c r="BX452" s="34"/>
    </row>
    <row r="453" spans="1:76" s="6" customFormat="1" ht="30" x14ac:dyDescent="0.25">
      <c r="A453" s="87"/>
      <c r="B453" s="66"/>
      <c r="C453" s="55" t="s">
        <v>11</v>
      </c>
      <c r="D453" s="7">
        <f t="shared" si="158"/>
        <v>0</v>
      </c>
      <c r="E453" s="7">
        <f t="shared" si="167"/>
        <v>0</v>
      </c>
      <c r="F453" s="7">
        <f t="shared" si="167"/>
        <v>0</v>
      </c>
      <c r="G453" s="7">
        <f t="shared" si="167"/>
        <v>0</v>
      </c>
      <c r="H453" s="7">
        <f t="shared" si="167"/>
        <v>0</v>
      </c>
      <c r="I453" s="7">
        <f t="shared" si="167"/>
        <v>0</v>
      </c>
      <c r="J453" s="7">
        <f t="shared" si="167"/>
        <v>0</v>
      </c>
      <c r="K453" s="12"/>
      <c r="L453" s="12"/>
      <c r="M453" s="12"/>
      <c r="N453" s="12"/>
      <c r="O453" s="12"/>
      <c r="P453" s="12"/>
      <c r="Q453" s="12"/>
      <c r="R453" s="12"/>
      <c r="S453" s="18"/>
      <c r="T453" s="18"/>
      <c r="U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  <c r="AJ453" s="18"/>
      <c r="AK453" s="18"/>
      <c r="AL453" s="18"/>
      <c r="AM453" s="18"/>
      <c r="AN453" s="18"/>
      <c r="AO453" s="18"/>
      <c r="AP453" s="18"/>
      <c r="AQ453" s="18"/>
      <c r="AR453" s="18"/>
      <c r="AS453" s="18"/>
      <c r="AT453" s="18"/>
      <c r="AU453" s="18"/>
      <c r="AV453" s="18"/>
      <c r="AW453" s="18"/>
      <c r="AX453" s="18"/>
      <c r="AY453" s="18"/>
      <c r="AZ453" s="18"/>
      <c r="BA453" s="18"/>
      <c r="BB453" s="18"/>
      <c r="BC453" s="18"/>
      <c r="BD453" s="18"/>
      <c r="BE453" s="18"/>
      <c r="BF453" s="18"/>
      <c r="BG453" s="18"/>
      <c r="BH453" s="18"/>
      <c r="BI453" s="18"/>
      <c r="BJ453" s="18"/>
      <c r="BK453" s="18"/>
      <c r="BL453" s="18"/>
      <c r="BM453" s="18"/>
      <c r="BN453" s="18"/>
      <c r="BO453" s="18"/>
      <c r="BP453" s="18"/>
      <c r="BQ453" s="18"/>
      <c r="BR453" s="18"/>
      <c r="BS453" s="18"/>
      <c r="BT453" s="34"/>
      <c r="BU453" s="34"/>
      <c r="BV453" s="34"/>
      <c r="BW453" s="34"/>
      <c r="BX453" s="34"/>
    </row>
    <row r="454" spans="1:76" s="6" customFormat="1" ht="23.25" customHeight="1" x14ac:dyDescent="0.25">
      <c r="A454" s="61" t="s">
        <v>49</v>
      </c>
      <c r="B454" s="64" t="s">
        <v>87</v>
      </c>
      <c r="C454" s="56" t="s">
        <v>7</v>
      </c>
      <c r="D454" s="7">
        <f t="shared" si="158"/>
        <v>379611</v>
      </c>
      <c r="E454" s="7">
        <f t="shared" ref="E454:J454" si="168">E455+E456+E457+E458</f>
        <v>58210</v>
      </c>
      <c r="F454" s="7">
        <f t="shared" si="168"/>
        <v>60537</v>
      </c>
      <c r="G454" s="7">
        <f t="shared" si="168"/>
        <v>62353</v>
      </c>
      <c r="H454" s="7">
        <f t="shared" si="168"/>
        <v>64224</v>
      </c>
      <c r="I454" s="7">
        <f t="shared" si="168"/>
        <v>66151</v>
      </c>
      <c r="J454" s="7">
        <f t="shared" si="168"/>
        <v>68136</v>
      </c>
      <c r="K454" s="12"/>
      <c r="L454" s="12"/>
      <c r="M454" s="12"/>
      <c r="N454" s="12"/>
      <c r="O454" s="12"/>
      <c r="P454" s="12"/>
      <c r="Q454" s="12"/>
      <c r="R454" s="12"/>
      <c r="S454" s="18"/>
      <c r="T454" s="18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22"/>
      <c r="AG454" s="18"/>
      <c r="AH454" s="18"/>
      <c r="AI454" s="18"/>
      <c r="AJ454" s="18"/>
      <c r="AK454" s="18"/>
      <c r="AL454" s="18"/>
      <c r="AM454" s="18"/>
      <c r="AN454" s="18"/>
      <c r="AO454" s="18"/>
      <c r="AP454" s="18"/>
      <c r="AQ454" s="18"/>
      <c r="AR454" s="18"/>
      <c r="AS454" s="18"/>
      <c r="AT454" s="18"/>
      <c r="AU454" s="18"/>
      <c r="AV454" s="18"/>
      <c r="AW454" s="18"/>
      <c r="AX454" s="18"/>
      <c r="AY454" s="18"/>
      <c r="AZ454" s="18"/>
      <c r="BA454" s="18"/>
      <c r="BB454" s="18"/>
      <c r="BC454" s="18"/>
      <c r="BD454" s="18"/>
      <c r="BE454" s="18"/>
      <c r="BF454" s="18"/>
      <c r="BG454" s="18"/>
      <c r="BH454" s="18"/>
      <c r="BI454" s="18"/>
      <c r="BJ454" s="18"/>
      <c r="BK454" s="18"/>
      <c r="BL454" s="18"/>
      <c r="BM454" s="18"/>
      <c r="BN454" s="18"/>
      <c r="BO454" s="18"/>
      <c r="BP454" s="18"/>
      <c r="BQ454" s="18"/>
      <c r="BR454" s="18"/>
      <c r="BS454" s="18"/>
      <c r="BT454" s="34"/>
      <c r="BU454" s="34"/>
      <c r="BV454" s="34"/>
      <c r="BW454" s="34"/>
      <c r="BX454" s="34"/>
    </row>
    <row r="455" spans="1:76" s="6" customFormat="1" ht="28.5" customHeight="1" x14ac:dyDescent="0.25">
      <c r="A455" s="62"/>
      <c r="B455" s="65"/>
      <c r="C455" s="56" t="s">
        <v>15</v>
      </c>
      <c r="D455" s="7">
        <f t="shared" si="158"/>
        <v>0</v>
      </c>
      <c r="E455" s="7"/>
      <c r="F455" s="7"/>
      <c r="G455" s="7"/>
      <c r="H455" s="7"/>
      <c r="I455" s="7"/>
      <c r="J455" s="7"/>
      <c r="K455" s="12"/>
      <c r="L455" s="12"/>
      <c r="M455" s="12"/>
      <c r="N455" s="12"/>
      <c r="O455" s="12"/>
      <c r="P455" s="12"/>
      <c r="Q455" s="12"/>
      <c r="R455" s="12"/>
      <c r="S455" s="18"/>
      <c r="T455" s="18"/>
      <c r="U455" s="18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  <c r="AK455" s="18"/>
      <c r="AL455" s="18"/>
      <c r="AM455" s="18"/>
      <c r="AN455" s="18"/>
      <c r="AO455" s="18"/>
      <c r="AP455" s="18"/>
      <c r="AQ455" s="18"/>
      <c r="AR455" s="18"/>
      <c r="AS455" s="18"/>
      <c r="AT455" s="18"/>
      <c r="AU455" s="18"/>
      <c r="AV455" s="18"/>
      <c r="AW455" s="18"/>
      <c r="AX455" s="18"/>
      <c r="AY455" s="18"/>
      <c r="AZ455" s="18"/>
      <c r="BA455" s="18"/>
      <c r="BB455" s="18"/>
      <c r="BC455" s="18"/>
      <c r="BD455" s="18"/>
      <c r="BE455" s="18"/>
      <c r="BF455" s="18"/>
      <c r="BG455" s="18"/>
      <c r="BH455" s="18"/>
      <c r="BI455" s="18"/>
      <c r="BJ455" s="18"/>
      <c r="BK455" s="18"/>
      <c r="BL455" s="18"/>
      <c r="BM455" s="18"/>
      <c r="BN455" s="18"/>
      <c r="BO455" s="18"/>
      <c r="BP455" s="18"/>
      <c r="BQ455" s="18"/>
      <c r="BR455" s="18"/>
      <c r="BS455" s="18"/>
      <c r="BT455" s="34"/>
      <c r="BU455" s="34"/>
      <c r="BV455" s="34"/>
      <c r="BW455" s="34"/>
      <c r="BX455" s="34"/>
    </row>
    <row r="456" spans="1:76" s="6" customFormat="1" ht="22.5" customHeight="1" x14ac:dyDescent="0.25">
      <c r="A456" s="62"/>
      <c r="B456" s="65"/>
      <c r="C456" s="55" t="s">
        <v>9</v>
      </c>
      <c r="D456" s="7">
        <f t="shared" si="158"/>
        <v>379611</v>
      </c>
      <c r="E456" s="7">
        <v>58210</v>
      </c>
      <c r="F456" s="7">
        <v>60537</v>
      </c>
      <c r="G456" s="7">
        <v>62353</v>
      </c>
      <c r="H456" s="7">
        <v>64224</v>
      </c>
      <c r="I456" s="7">
        <v>66151</v>
      </c>
      <c r="J456" s="7">
        <v>68136</v>
      </c>
      <c r="K456" s="24"/>
      <c r="L456" s="12"/>
      <c r="M456" s="12"/>
      <c r="N456" s="12"/>
      <c r="O456" s="12"/>
      <c r="P456" s="12"/>
      <c r="Q456" s="12"/>
      <c r="R456" s="12"/>
      <c r="S456" s="39"/>
      <c r="T456" s="39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F456" s="39"/>
      <c r="AG456" s="39"/>
      <c r="AH456" s="39"/>
      <c r="AI456" s="39"/>
      <c r="AJ456" s="39"/>
      <c r="AK456" s="39"/>
      <c r="AL456" s="39"/>
      <c r="AM456" s="39"/>
      <c r="AN456" s="39"/>
      <c r="AO456" s="39"/>
      <c r="AP456" s="39"/>
      <c r="AQ456" s="39"/>
      <c r="AR456" s="39"/>
      <c r="AS456" s="39"/>
      <c r="AT456" s="39"/>
      <c r="AU456" s="39"/>
      <c r="AV456" s="39"/>
      <c r="AW456" s="39"/>
      <c r="AX456" s="39"/>
      <c r="AY456" s="39"/>
      <c r="AZ456" s="39"/>
      <c r="BA456" s="39"/>
      <c r="BB456" s="39"/>
      <c r="BC456" s="39"/>
      <c r="BD456" s="39"/>
      <c r="BE456" s="39"/>
      <c r="BF456" s="39"/>
      <c r="BG456" s="39"/>
      <c r="BH456" s="39"/>
      <c r="BI456" s="39"/>
      <c r="BJ456" s="39"/>
      <c r="BK456" s="39"/>
      <c r="BL456" s="39"/>
      <c r="BM456" s="18"/>
      <c r="BN456" s="18"/>
      <c r="BO456" s="18"/>
      <c r="BP456" s="18"/>
      <c r="BQ456" s="18"/>
      <c r="BR456" s="18"/>
      <c r="BS456" s="18"/>
      <c r="BT456" s="34"/>
      <c r="BU456" s="34"/>
      <c r="BV456" s="34"/>
      <c r="BW456" s="34"/>
      <c r="BX456" s="34"/>
    </row>
    <row r="457" spans="1:76" s="6" customFormat="1" ht="50.25" customHeight="1" x14ac:dyDescent="0.25">
      <c r="A457" s="62"/>
      <c r="B457" s="65"/>
      <c r="C457" s="55" t="s">
        <v>10</v>
      </c>
      <c r="D457" s="7">
        <f t="shared" si="158"/>
        <v>0</v>
      </c>
      <c r="E457" s="7"/>
      <c r="F457" s="7"/>
      <c r="G457" s="7"/>
      <c r="H457" s="7"/>
      <c r="I457" s="7"/>
      <c r="J457" s="7"/>
      <c r="K457" s="12"/>
      <c r="L457" s="12"/>
      <c r="M457" s="12"/>
      <c r="N457" s="12"/>
      <c r="O457" s="12"/>
      <c r="P457" s="12"/>
      <c r="Q457" s="12"/>
      <c r="R457" s="12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  <c r="BR457" s="18"/>
      <c r="BS457" s="18"/>
      <c r="BT457" s="34"/>
      <c r="BU457" s="34"/>
      <c r="BV457" s="34"/>
      <c r="BW457" s="34"/>
      <c r="BX457" s="34"/>
    </row>
    <row r="458" spans="1:76" s="6" customFormat="1" ht="30" x14ac:dyDescent="0.25">
      <c r="A458" s="63"/>
      <c r="B458" s="66"/>
      <c r="C458" s="55" t="s">
        <v>11</v>
      </c>
      <c r="D458" s="7">
        <f t="shared" si="158"/>
        <v>0</v>
      </c>
      <c r="E458" s="7"/>
      <c r="F458" s="7"/>
      <c r="G458" s="7"/>
      <c r="H458" s="7"/>
      <c r="I458" s="7"/>
      <c r="J458" s="7"/>
      <c r="K458" s="12"/>
      <c r="L458" s="12"/>
      <c r="M458" s="12"/>
      <c r="N458" s="12"/>
      <c r="O458" s="12"/>
      <c r="P458" s="12"/>
      <c r="Q458" s="12"/>
      <c r="R458" s="12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  <c r="AK458" s="18"/>
      <c r="AL458" s="18"/>
      <c r="AM458" s="18"/>
      <c r="AN458" s="18"/>
      <c r="AO458" s="18"/>
      <c r="AP458" s="18"/>
      <c r="AQ458" s="18"/>
      <c r="AR458" s="18"/>
      <c r="AS458" s="18"/>
      <c r="AT458" s="18"/>
      <c r="AU458" s="18"/>
      <c r="AV458" s="18"/>
      <c r="AW458" s="18"/>
      <c r="AX458" s="18"/>
      <c r="AY458" s="18"/>
      <c r="AZ458" s="18"/>
      <c r="BA458" s="18"/>
      <c r="BB458" s="18"/>
      <c r="BC458" s="18"/>
      <c r="BD458" s="18"/>
      <c r="BE458" s="18"/>
      <c r="BF458" s="18"/>
      <c r="BG458" s="18"/>
      <c r="BH458" s="18"/>
      <c r="BI458" s="18"/>
      <c r="BJ458" s="18"/>
      <c r="BK458" s="18"/>
      <c r="BL458" s="18"/>
      <c r="BM458" s="18"/>
      <c r="BN458" s="18"/>
      <c r="BO458" s="18"/>
      <c r="BP458" s="18"/>
      <c r="BQ458" s="18"/>
      <c r="BR458" s="18"/>
      <c r="BS458" s="18"/>
      <c r="BT458" s="34"/>
      <c r="BU458" s="34"/>
      <c r="BV458" s="34"/>
      <c r="BW458" s="34"/>
      <c r="BX458" s="34"/>
    </row>
    <row r="459" spans="1:76" s="6" customFormat="1" ht="29.25" customHeight="1" x14ac:dyDescent="0.25">
      <c r="A459" s="61" t="s">
        <v>58</v>
      </c>
      <c r="B459" s="64" t="s">
        <v>88</v>
      </c>
      <c r="C459" s="56" t="s">
        <v>7</v>
      </c>
      <c r="D459" s="7">
        <f t="shared" si="158"/>
        <v>251147</v>
      </c>
      <c r="E459" s="7">
        <f t="shared" ref="E459:J459" si="169">E460+E461+E462+E463</f>
        <v>37863</v>
      </c>
      <c r="F459" s="7">
        <f t="shared" si="169"/>
        <v>39378</v>
      </c>
      <c r="G459" s="7">
        <f t="shared" si="169"/>
        <v>40953</v>
      </c>
      <c r="H459" s="7">
        <f t="shared" si="169"/>
        <v>42591</v>
      </c>
      <c r="I459" s="7">
        <f t="shared" si="169"/>
        <v>44295</v>
      </c>
      <c r="J459" s="7">
        <f t="shared" si="169"/>
        <v>46067</v>
      </c>
      <c r="K459" s="12"/>
      <c r="L459" s="12"/>
      <c r="M459" s="12"/>
      <c r="N459" s="12"/>
      <c r="O459" s="12"/>
      <c r="P459" s="12"/>
      <c r="Q459" s="12"/>
      <c r="R459" s="12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  <c r="BR459" s="18"/>
      <c r="BS459" s="18"/>
      <c r="BT459" s="34"/>
      <c r="BU459" s="34"/>
      <c r="BV459" s="34"/>
      <c r="BW459" s="34"/>
      <c r="BX459" s="34"/>
    </row>
    <row r="460" spans="1:76" s="6" customFormat="1" ht="26.25" customHeight="1" x14ac:dyDescent="0.25">
      <c r="A460" s="62"/>
      <c r="B460" s="65"/>
      <c r="C460" s="56" t="s">
        <v>15</v>
      </c>
      <c r="D460" s="7">
        <f t="shared" si="158"/>
        <v>0</v>
      </c>
      <c r="E460" s="7"/>
      <c r="F460" s="7"/>
      <c r="G460" s="7"/>
      <c r="H460" s="7"/>
      <c r="I460" s="7"/>
      <c r="J460" s="7"/>
      <c r="K460" s="12"/>
      <c r="L460" s="12"/>
      <c r="M460" s="12"/>
      <c r="N460" s="12"/>
      <c r="O460" s="12"/>
      <c r="P460" s="12"/>
      <c r="Q460" s="12"/>
      <c r="R460" s="12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  <c r="BR460" s="18"/>
      <c r="BS460" s="18"/>
      <c r="BT460" s="34"/>
      <c r="BU460" s="34"/>
      <c r="BV460" s="34"/>
      <c r="BW460" s="34"/>
      <c r="BX460" s="34"/>
    </row>
    <row r="461" spans="1:76" s="6" customFormat="1" ht="30.75" customHeight="1" x14ac:dyDescent="0.25">
      <c r="A461" s="62"/>
      <c r="B461" s="65"/>
      <c r="C461" s="55" t="s">
        <v>9</v>
      </c>
      <c r="D461" s="7">
        <f t="shared" si="158"/>
        <v>251147</v>
      </c>
      <c r="E461" s="7">
        <v>37863</v>
      </c>
      <c r="F461" s="7">
        <v>39378</v>
      </c>
      <c r="G461" s="7">
        <v>40953</v>
      </c>
      <c r="H461" s="7">
        <v>42591</v>
      </c>
      <c r="I461" s="7">
        <v>44295</v>
      </c>
      <c r="J461" s="7">
        <v>46067</v>
      </c>
      <c r="K461" s="24"/>
      <c r="L461" s="12"/>
      <c r="M461" s="12"/>
      <c r="N461" s="12"/>
      <c r="O461" s="12"/>
      <c r="P461" s="12"/>
      <c r="Q461" s="12"/>
      <c r="R461" s="12"/>
      <c r="S461" s="18"/>
      <c r="T461" s="18"/>
      <c r="U461" s="18"/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  <c r="AF461" s="18"/>
      <c r="AG461" s="18"/>
      <c r="AH461" s="18"/>
      <c r="AI461" s="18"/>
      <c r="AJ461" s="18"/>
      <c r="AK461" s="18"/>
      <c r="AL461" s="18"/>
      <c r="AM461" s="18"/>
      <c r="AN461" s="18"/>
      <c r="AO461" s="18"/>
      <c r="AP461" s="18"/>
      <c r="AQ461" s="18"/>
      <c r="AR461" s="18"/>
      <c r="AS461" s="18"/>
      <c r="AT461" s="18"/>
      <c r="AU461" s="18"/>
      <c r="AV461" s="18"/>
      <c r="AW461" s="18"/>
      <c r="AX461" s="18"/>
      <c r="AY461" s="18"/>
      <c r="AZ461" s="18"/>
      <c r="BA461" s="18"/>
      <c r="BB461" s="18"/>
      <c r="BC461" s="18"/>
      <c r="BD461" s="18"/>
      <c r="BE461" s="18"/>
      <c r="BF461" s="18"/>
      <c r="BG461" s="18"/>
      <c r="BH461" s="18"/>
      <c r="BI461" s="18"/>
      <c r="BJ461" s="18"/>
      <c r="BK461" s="18"/>
      <c r="BL461" s="18"/>
      <c r="BM461" s="18"/>
      <c r="BN461" s="18"/>
      <c r="BO461" s="18"/>
      <c r="BP461" s="18"/>
      <c r="BQ461" s="18"/>
      <c r="BR461" s="18"/>
      <c r="BS461" s="18"/>
      <c r="BT461" s="34"/>
      <c r="BU461" s="34"/>
      <c r="BV461" s="34"/>
      <c r="BW461" s="34"/>
      <c r="BX461" s="34"/>
    </row>
    <row r="462" spans="1:76" s="6" customFormat="1" ht="47.25" customHeight="1" x14ac:dyDescent="0.25">
      <c r="A462" s="62"/>
      <c r="B462" s="65"/>
      <c r="C462" s="55" t="s">
        <v>10</v>
      </c>
      <c r="D462" s="7">
        <f t="shared" si="158"/>
        <v>0</v>
      </c>
      <c r="E462" s="7"/>
      <c r="F462" s="7"/>
      <c r="G462" s="7"/>
      <c r="H462" s="7"/>
      <c r="I462" s="7"/>
      <c r="J462" s="7"/>
      <c r="K462" s="12"/>
      <c r="L462" s="12"/>
      <c r="M462" s="12"/>
      <c r="N462" s="12"/>
      <c r="O462" s="12"/>
      <c r="P462" s="12"/>
      <c r="Q462" s="12"/>
      <c r="R462" s="12"/>
      <c r="S462" s="18"/>
      <c r="T462" s="18"/>
      <c r="U462" s="18"/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  <c r="AF462" s="18"/>
      <c r="AG462" s="18"/>
      <c r="AH462" s="18"/>
      <c r="AI462" s="18"/>
      <c r="AJ462" s="18"/>
      <c r="AK462" s="18"/>
      <c r="AL462" s="18"/>
      <c r="AM462" s="18"/>
      <c r="AN462" s="18"/>
      <c r="AO462" s="18"/>
      <c r="AP462" s="18"/>
      <c r="AQ462" s="18"/>
      <c r="AR462" s="18"/>
      <c r="AS462" s="18"/>
      <c r="AT462" s="18"/>
      <c r="AU462" s="18"/>
      <c r="AV462" s="18"/>
      <c r="AW462" s="18"/>
      <c r="AX462" s="18"/>
      <c r="AY462" s="18"/>
      <c r="AZ462" s="18"/>
      <c r="BA462" s="18"/>
      <c r="BB462" s="18"/>
      <c r="BC462" s="18"/>
      <c r="BD462" s="18"/>
      <c r="BE462" s="18"/>
      <c r="BF462" s="18"/>
      <c r="BG462" s="18"/>
      <c r="BH462" s="18"/>
      <c r="BI462" s="18"/>
      <c r="BJ462" s="18"/>
      <c r="BK462" s="18"/>
      <c r="BL462" s="18"/>
      <c r="BM462" s="18"/>
      <c r="BN462" s="18"/>
      <c r="BO462" s="18"/>
      <c r="BP462" s="18"/>
      <c r="BQ462" s="18"/>
      <c r="BR462" s="18"/>
      <c r="BS462" s="18"/>
      <c r="BT462" s="34"/>
      <c r="BU462" s="34"/>
      <c r="BV462" s="34"/>
      <c r="BW462" s="34"/>
      <c r="BX462" s="34"/>
    </row>
    <row r="463" spans="1:76" s="6" customFormat="1" ht="41.25" customHeight="1" x14ac:dyDescent="0.25">
      <c r="A463" s="63"/>
      <c r="B463" s="66"/>
      <c r="C463" s="55" t="s">
        <v>11</v>
      </c>
      <c r="D463" s="7">
        <f t="shared" si="158"/>
        <v>0</v>
      </c>
      <c r="E463" s="7"/>
      <c r="F463" s="7"/>
      <c r="G463" s="7"/>
      <c r="H463" s="7"/>
      <c r="I463" s="7"/>
      <c r="J463" s="7"/>
      <c r="K463" s="12"/>
      <c r="L463" s="12"/>
      <c r="M463" s="12"/>
      <c r="N463" s="12"/>
      <c r="O463" s="12"/>
      <c r="P463" s="12"/>
      <c r="Q463" s="12"/>
      <c r="R463" s="12"/>
      <c r="S463" s="18"/>
      <c r="T463" s="18"/>
      <c r="U463" s="18"/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  <c r="AF463" s="18"/>
      <c r="AG463" s="18"/>
      <c r="AH463" s="18"/>
      <c r="AI463" s="18"/>
      <c r="AJ463" s="18"/>
      <c r="AK463" s="18"/>
      <c r="AL463" s="18"/>
      <c r="AM463" s="18"/>
      <c r="AN463" s="18"/>
      <c r="AO463" s="18"/>
      <c r="AP463" s="18"/>
      <c r="AQ463" s="18"/>
      <c r="AR463" s="18"/>
      <c r="AS463" s="18"/>
      <c r="AT463" s="18"/>
      <c r="AU463" s="18"/>
      <c r="AV463" s="18"/>
      <c r="AW463" s="18"/>
      <c r="AX463" s="18"/>
      <c r="AY463" s="18"/>
      <c r="AZ463" s="18"/>
      <c r="BA463" s="18"/>
      <c r="BB463" s="18"/>
      <c r="BC463" s="18"/>
      <c r="BD463" s="18"/>
      <c r="BE463" s="18"/>
      <c r="BF463" s="18"/>
      <c r="BG463" s="18"/>
      <c r="BH463" s="18"/>
      <c r="BI463" s="18"/>
      <c r="BJ463" s="18"/>
      <c r="BK463" s="18"/>
      <c r="BL463" s="18"/>
      <c r="BM463" s="18"/>
      <c r="BN463" s="18"/>
      <c r="BO463" s="18"/>
      <c r="BP463" s="18"/>
      <c r="BQ463" s="18"/>
      <c r="BR463" s="18"/>
      <c r="BS463" s="18"/>
      <c r="BT463" s="34"/>
      <c r="BU463" s="34"/>
      <c r="BV463" s="34"/>
      <c r="BW463" s="34"/>
      <c r="BX463" s="34"/>
    </row>
    <row r="464" spans="1:76" s="6" customFormat="1" ht="34.5" customHeight="1" x14ac:dyDescent="0.25">
      <c r="A464" s="61" t="s">
        <v>60</v>
      </c>
      <c r="B464" s="64" t="s">
        <v>89</v>
      </c>
      <c r="C464" s="56" t="s">
        <v>7</v>
      </c>
      <c r="D464" s="7">
        <f t="shared" si="158"/>
        <v>891668</v>
      </c>
      <c r="E464" s="7">
        <f t="shared" ref="E464:J464" si="170">E465+E466+E467+E468</f>
        <v>134428</v>
      </c>
      <c r="F464" s="7">
        <f t="shared" si="170"/>
        <v>139807</v>
      </c>
      <c r="G464" s="7">
        <f t="shared" si="170"/>
        <v>145399</v>
      </c>
      <c r="H464" s="7">
        <f t="shared" si="170"/>
        <v>151215</v>
      </c>
      <c r="I464" s="7">
        <f t="shared" si="170"/>
        <v>157264</v>
      </c>
      <c r="J464" s="7">
        <f t="shared" si="170"/>
        <v>163555</v>
      </c>
      <c r="K464" s="12"/>
      <c r="L464" s="12"/>
      <c r="M464" s="12"/>
      <c r="N464" s="12"/>
      <c r="O464" s="12"/>
      <c r="P464" s="12"/>
      <c r="Q464" s="12"/>
      <c r="R464" s="12"/>
      <c r="S464" s="18"/>
      <c r="T464" s="18"/>
      <c r="U464" s="18"/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  <c r="AF464" s="18"/>
      <c r="AG464" s="18"/>
      <c r="AH464" s="18"/>
      <c r="AI464" s="18"/>
      <c r="AJ464" s="18"/>
      <c r="AK464" s="18"/>
      <c r="AL464" s="18"/>
      <c r="AM464" s="18"/>
      <c r="AN464" s="18"/>
      <c r="AO464" s="18"/>
      <c r="AP464" s="18"/>
      <c r="AQ464" s="18"/>
      <c r="AR464" s="18"/>
      <c r="AS464" s="18"/>
      <c r="AT464" s="18"/>
      <c r="AU464" s="18"/>
      <c r="AV464" s="18"/>
      <c r="AW464" s="18"/>
      <c r="AX464" s="18"/>
      <c r="AY464" s="18"/>
      <c r="AZ464" s="18"/>
      <c r="BA464" s="18"/>
      <c r="BB464" s="18"/>
      <c r="BC464" s="18"/>
      <c r="BD464" s="18"/>
      <c r="BE464" s="18"/>
      <c r="BF464" s="18"/>
      <c r="BG464" s="18"/>
      <c r="BH464" s="18"/>
      <c r="BI464" s="18"/>
      <c r="BJ464" s="18"/>
      <c r="BK464" s="18"/>
      <c r="BL464" s="18"/>
      <c r="BM464" s="18"/>
      <c r="BN464" s="18"/>
      <c r="BO464" s="18"/>
      <c r="BP464" s="18"/>
      <c r="BQ464" s="18"/>
      <c r="BR464" s="18"/>
      <c r="BS464" s="18"/>
      <c r="BT464" s="34"/>
      <c r="BU464" s="34"/>
      <c r="BV464" s="34"/>
      <c r="BW464" s="34"/>
      <c r="BX464" s="34"/>
    </row>
    <row r="465" spans="1:76" s="6" customFormat="1" ht="27.75" customHeight="1" x14ac:dyDescent="0.25">
      <c r="A465" s="62"/>
      <c r="B465" s="65"/>
      <c r="C465" s="56" t="s">
        <v>15</v>
      </c>
      <c r="D465" s="7">
        <f t="shared" si="158"/>
        <v>0</v>
      </c>
      <c r="E465" s="7"/>
      <c r="F465" s="7"/>
      <c r="G465" s="7"/>
      <c r="H465" s="7"/>
      <c r="I465" s="7"/>
      <c r="J465" s="7"/>
      <c r="K465" s="12"/>
      <c r="L465" s="12"/>
      <c r="M465" s="12"/>
      <c r="N465" s="12"/>
      <c r="O465" s="12"/>
      <c r="P465" s="12"/>
      <c r="Q465" s="12"/>
      <c r="R465" s="12"/>
      <c r="S465" s="18"/>
      <c r="T465" s="18"/>
      <c r="U465" s="18"/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  <c r="AF465" s="18"/>
      <c r="AG465" s="18"/>
      <c r="AH465" s="18"/>
      <c r="AI465" s="18"/>
      <c r="AJ465" s="18"/>
      <c r="AK465" s="18"/>
      <c r="AL465" s="18"/>
      <c r="AM465" s="18"/>
      <c r="AN465" s="18"/>
      <c r="AO465" s="18"/>
      <c r="AP465" s="18"/>
      <c r="AQ465" s="18"/>
      <c r="AR465" s="18"/>
      <c r="AS465" s="18"/>
      <c r="AT465" s="18"/>
      <c r="AU465" s="18"/>
      <c r="AV465" s="18"/>
      <c r="AW465" s="18"/>
      <c r="AX465" s="18"/>
      <c r="AY465" s="18"/>
      <c r="AZ465" s="18"/>
      <c r="BA465" s="18"/>
      <c r="BB465" s="18"/>
      <c r="BC465" s="18"/>
      <c r="BD465" s="18"/>
      <c r="BE465" s="18"/>
      <c r="BF465" s="18"/>
      <c r="BG465" s="18"/>
      <c r="BH465" s="18"/>
      <c r="BI465" s="18"/>
      <c r="BJ465" s="18"/>
      <c r="BK465" s="18"/>
      <c r="BL465" s="18"/>
      <c r="BM465" s="18"/>
      <c r="BN465" s="18"/>
      <c r="BO465" s="18"/>
      <c r="BP465" s="18"/>
      <c r="BQ465" s="18"/>
      <c r="BR465" s="18"/>
      <c r="BS465" s="18"/>
      <c r="BT465" s="34"/>
      <c r="BU465" s="34"/>
      <c r="BV465" s="34"/>
      <c r="BW465" s="34"/>
      <c r="BX465" s="34"/>
    </row>
    <row r="466" spans="1:76" s="6" customFormat="1" ht="33.75" customHeight="1" x14ac:dyDescent="0.25">
      <c r="A466" s="62"/>
      <c r="B466" s="65"/>
      <c r="C466" s="55" t="s">
        <v>9</v>
      </c>
      <c r="D466" s="7">
        <f t="shared" si="158"/>
        <v>891668</v>
      </c>
      <c r="E466" s="7">
        <v>134428</v>
      </c>
      <c r="F466" s="7">
        <v>139807</v>
      </c>
      <c r="G466" s="7">
        <v>145399</v>
      </c>
      <c r="H466" s="7">
        <v>151215</v>
      </c>
      <c r="I466" s="7">
        <v>157264</v>
      </c>
      <c r="J466" s="7">
        <v>163555</v>
      </c>
      <c r="K466" s="24"/>
      <c r="L466" s="12"/>
      <c r="M466" s="12"/>
      <c r="N466" s="12"/>
      <c r="O466" s="12"/>
      <c r="P466" s="12"/>
      <c r="Q466" s="12"/>
      <c r="R466" s="12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  <c r="AF466" s="18"/>
      <c r="AG466" s="18"/>
      <c r="AH466" s="18"/>
      <c r="AI466" s="18"/>
      <c r="AJ466" s="18"/>
      <c r="AK466" s="18"/>
      <c r="AL466" s="18"/>
      <c r="AM466" s="18"/>
      <c r="AN466" s="18"/>
      <c r="AO466" s="18"/>
      <c r="AP466" s="18"/>
      <c r="AQ466" s="18"/>
      <c r="AR466" s="18"/>
      <c r="AS466" s="18"/>
      <c r="AT466" s="18"/>
      <c r="AU466" s="18"/>
      <c r="AV466" s="18"/>
      <c r="AW466" s="18"/>
      <c r="AX466" s="18"/>
      <c r="AY466" s="18"/>
      <c r="AZ466" s="18"/>
      <c r="BA466" s="18"/>
      <c r="BB466" s="18"/>
      <c r="BC466" s="18"/>
      <c r="BD466" s="18"/>
      <c r="BE466" s="18"/>
      <c r="BF466" s="18"/>
      <c r="BG466" s="18"/>
      <c r="BH466" s="18"/>
      <c r="BI466" s="18"/>
      <c r="BJ466" s="18"/>
      <c r="BK466" s="18"/>
      <c r="BL466" s="18"/>
      <c r="BM466" s="18"/>
      <c r="BN466" s="18"/>
      <c r="BO466" s="18"/>
      <c r="BP466" s="18"/>
      <c r="BQ466" s="18"/>
      <c r="BR466" s="18"/>
      <c r="BS466" s="18"/>
      <c r="BT466" s="34"/>
      <c r="BU466" s="34"/>
      <c r="BV466" s="34"/>
      <c r="BW466" s="34"/>
      <c r="BX466" s="34"/>
    </row>
    <row r="467" spans="1:76" s="6" customFormat="1" ht="44.25" customHeight="1" x14ac:dyDescent="0.25">
      <c r="A467" s="62"/>
      <c r="B467" s="65"/>
      <c r="C467" s="55" t="s">
        <v>10</v>
      </c>
      <c r="D467" s="7">
        <f t="shared" si="158"/>
        <v>0</v>
      </c>
      <c r="E467" s="7"/>
      <c r="F467" s="7"/>
      <c r="G467" s="7"/>
      <c r="H467" s="7"/>
      <c r="I467" s="7"/>
      <c r="J467" s="7"/>
      <c r="K467" s="12"/>
      <c r="L467" s="12"/>
      <c r="M467" s="12"/>
      <c r="N467" s="12"/>
      <c r="O467" s="12"/>
      <c r="P467" s="12"/>
      <c r="Q467" s="12"/>
      <c r="R467" s="12"/>
      <c r="S467" s="18"/>
      <c r="T467" s="18"/>
      <c r="U467" s="18"/>
      <c r="V467" s="18"/>
      <c r="W467" s="18"/>
      <c r="X467" s="18"/>
      <c r="Y467" s="18"/>
      <c r="Z467" s="18"/>
      <c r="AA467" s="18"/>
      <c r="AB467" s="18"/>
      <c r="AC467" s="18"/>
      <c r="AD467" s="18"/>
      <c r="AE467" s="18"/>
      <c r="AF467" s="18"/>
      <c r="AG467" s="18"/>
      <c r="AH467" s="18"/>
      <c r="AI467" s="18"/>
      <c r="AJ467" s="18"/>
      <c r="AK467" s="18"/>
      <c r="AL467" s="18"/>
      <c r="AM467" s="18"/>
      <c r="AN467" s="18"/>
      <c r="AO467" s="18"/>
      <c r="AP467" s="18"/>
      <c r="AQ467" s="18"/>
      <c r="AR467" s="18"/>
      <c r="AS467" s="18"/>
      <c r="AT467" s="18"/>
      <c r="AU467" s="18"/>
      <c r="AV467" s="18"/>
      <c r="AW467" s="18"/>
      <c r="AX467" s="18"/>
      <c r="AY467" s="18"/>
      <c r="AZ467" s="18"/>
      <c r="BA467" s="18"/>
      <c r="BB467" s="18"/>
      <c r="BC467" s="18"/>
      <c r="BD467" s="18"/>
      <c r="BE467" s="18"/>
      <c r="BF467" s="18"/>
      <c r="BG467" s="18"/>
      <c r="BH467" s="18"/>
      <c r="BI467" s="18"/>
      <c r="BJ467" s="18"/>
      <c r="BK467" s="18"/>
      <c r="BL467" s="18"/>
      <c r="BM467" s="18"/>
      <c r="BN467" s="18"/>
      <c r="BO467" s="18"/>
      <c r="BP467" s="18"/>
      <c r="BQ467" s="18"/>
      <c r="BR467" s="18"/>
      <c r="BS467" s="18"/>
      <c r="BT467" s="34"/>
      <c r="BU467" s="34"/>
      <c r="BV467" s="34"/>
      <c r="BW467" s="34"/>
      <c r="BX467" s="34"/>
    </row>
    <row r="468" spans="1:76" s="6" customFormat="1" ht="52.5" customHeight="1" x14ac:dyDescent="0.25">
      <c r="A468" s="63"/>
      <c r="B468" s="66"/>
      <c r="C468" s="55" t="s">
        <v>11</v>
      </c>
      <c r="D468" s="7">
        <f t="shared" si="158"/>
        <v>0</v>
      </c>
      <c r="E468" s="7"/>
      <c r="F468" s="7"/>
      <c r="G468" s="7"/>
      <c r="H468" s="7"/>
      <c r="I468" s="7"/>
      <c r="J468" s="7"/>
      <c r="K468" s="12"/>
      <c r="L468" s="12"/>
      <c r="M468" s="12"/>
      <c r="N468" s="12"/>
      <c r="O468" s="12"/>
      <c r="P468" s="12"/>
      <c r="Q468" s="12"/>
      <c r="R468" s="12"/>
      <c r="S468" s="18"/>
      <c r="T468" s="18"/>
      <c r="U468" s="18"/>
      <c r="V468" s="18"/>
      <c r="W468" s="18"/>
      <c r="X468" s="18"/>
      <c r="Y468" s="18"/>
      <c r="Z468" s="18"/>
      <c r="AA468" s="18"/>
      <c r="AB468" s="18"/>
      <c r="AC468" s="18"/>
      <c r="AD468" s="18"/>
      <c r="AE468" s="18"/>
      <c r="AF468" s="18"/>
      <c r="AG468" s="18"/>
      <c r="AH468" s="18"/>
      <c r="AI468" s="18"/>
      <c r="AJ468" s="18"/>
      <c r="AK468" s="18"/>
      <c r="AL468" s="18"/>
      <c r="AM468" s="18"/>
      <c r="AN468" s="18"/>
      <c r="AO468" s="18"/>
      <c r="AP468" s="18"/>
      <c r="AQ468" s="18"/>
      <c r="AR468" s="18"/>
      <c r="AS468" s="18"/>
      <c r="AT468" s="18"/>
      <c r="AU468" s="18"/>
      <c r="AV468" s="18"/>
      <c r="AW468" s="18"/>
      <c r="AX468" s="18"/>
      <c r="AY468" s="18"/>
      <c r="AZ468" s="18"/>
      <c r="BA468" s="18"/>
      <c r="BB468" s="18"/>
      <c r="BC468" s="18"/>
      <c r="BD468" s="18"/>
      <c r="BE468" s="18"/>
      <c r="BF468" s="18"/>
      <c r="BG468" s="18"/>
      <c r="BH468" s="18"/>
      <c r="BI468" s="18"/>
      <c r="BJ468" s="18"/>
      <c r="BK468" s="18"/>
      <c r="BL468" s="18"/>
      <c r="BM468" s="18"/>
      <c r="BN468" s="18"/>
      <c r="BO468" s="18"/>
      <c r="BP468" s="18"/>
      <c r="BQ468" s="18"/>
      <c r="BR468" s="18"/>
      <c r="BS468" s="18"/>
      <c r="BT468" s="34"/>
      <c r="BU468" s="34"/>
      <c r="BV468" s="34"/>
      <c r="BW468" s="34"/>
      <c r="BX468" s="34"/>
    </row>
    <row r="469" spans="1:76" s="4" customFormat="1" ht="99.75" customHeight="1" x14ac:dyDescent="0.25">
      <c r="A469" s="92" t="s">
        <v>200</v>
      </c>
      <c r="B469" s="92"/>
      <c r="C469" s="92"/>
      <c r="D469" s="92"/>
      <c r="E469" s="58"/>
      <c r="F469" s="58"/>
      <c r="G469" s="58"/>
      <c r="H469" s="91" t="s">
        <v>201</v>
      </c>
      <c r="I469" s="91"/>
      <c r="J469" s="91"/>
      <c r="K469" s="3"/>
      <c r="L469" s="3"/>
      <c r="M469" s="3"/>
      <c r="N469" s="3"/>
      <c r="O469" s="3"/>
      <c r="P469" s="3"/>
      <c r="Q469" s="3"/>
      <c r="R469" s="3"/>
      <c r="S469" s="30"/>
      <c r="T469" s="30"/>
      <c r="U469" s="30"/>
      <c r="V469" s="30"/>
      <c r="W469" s="30"/>
      <c r="X469" s="30"/>
      <c r="Y469" s="30"/>
      <c r="Z469" s="30"/>
      <c r="AA469" s="30"/>
      <c r="AB469" s="30"/>
      <c r="AC469" s="30"/>
      <c r="AD469" s="30"/>
      <c r="AE469" s="30"/>
      <c r="AF469" s="30"/>
      <c r="AG469" s="30"/>
      <c r="AH469" s="30"/>
      <c r="AI469" s="30"/>
      <c r="AJ469" s="30"/>
      <c r="AK469" s="30"/>
      <c r="AL469" s="30"/>
      <c r="AM469" s="30"/>
      <c r="AN469" s="30"/>
      <c r="AO469" s="30"/>
      <c r="AP469" s="30"/>
      <c r="AQ469" s="30"/>
      <c r="AR469" s="30"/>
      <c r="AS469" s="30"/>
      <c r="AT469" s="30"/>
      <c r="AU469" s="30"/>
      <c r="AV469" s="30"/>
      <c r="AW469" s="30"/>
      <c r="AX469" s="30"/>
      <c r="AY469" s="30"/>
      <c r="AZ469" s="30"/>
      <c r="BA469" s="30"/>
      <c r="BB469" s="30"/>
      <c r="BC469" s="30"/>
      <c r="BD469" s="30"/>
      <c r="BE469" s="30"/>
      <c r="BF469" s="30"/>
      <c r="BG469" s="30"/>
      <c r="BH469" s="30"/>
      <c r="BI469" s="30"/>
      <c r="BJ469" s="30"/>
      <c r="BK469" s="30"/>
      <c r="BL469" s="30"/>
      <c r="BM469" s="30"/>
      <c r="BN469" s="30"/>
      <c r="BO469" s="30"/>
      <c r="BP469" s="30"/>
      <c r="BQ469" s="30"/>
      <c r="BR469" s="30"/>
      <c r="BS469" s="30"/>
      <c r="BT469" s="43"/>
      <c r="BU469" s="43"/>
      <c r="BV469" s="43"/>
      <c r="BW469" s="43"/>
      <c r="BX469" s="43"/>
    </row>
    <row r="470" spans="1:76" ht="18.75" x14ac:dyDescent="0.25">
      <c r="A470" s="84"/>
      <c r="B470" s="84"/>
      <c r="C470" s="84"/>
      <c r="D470" s="84"/>
      <c r="E470" s="84"/>
      <c r="F470" s="84"/>
      <c r="G470" s="84"/>
      <c r="H470" s="84"/>
      <c r="I470" s="84"/>
      <c r="J470" s="84"/>
    </row>
    <row r="471" spans="1:76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76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76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76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76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76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76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</row>
  </sheetData>
  <mergeCells count="194">
    <mergeCell ref="G1:J1"/>
    <mergeCell ref="A128:A132"/>
    <mergeCell ref="A133:A137"/>
    <mergeCell ref="A3:J3"/>
    <mergeCell ref="B4:B5"/>
    <mergeCell ref="A12:A16"/>
    <mergeCell ref="A58:A62"/>
    <mergeCell ref="B28:B32"/>
    <mergeCell ref="B38:B42"/>
    <mergeCell ref="A43:A47"/>
    <mergeCell ref="B43:B47"/>
    <mergeCell ref="A48:A52"/>
    <mergeCell ref="B48:B52"/>
    <mergeCell ref="A28:A32"/>
    <mergeCell ref="A53:A57"/>
    <mergeCell ref="A33:A37"/>
    <mergeCell ref="B53:B57"/>
    <mergeCell ref="A38:A42"/>
    <mergeCell ref="A6:A10"/>
    <mergeCell ref="B6:B10"/>
    <mergeCell ref="D4:J4"/>
    <mergeCell ref="B33:B37"/>
    <mergeCell ref="A4:A5"/>
    <mergeCell ref="C4:C5"/>
    <mergeCell ref="B329:B333"/>
    <mergeCell ref="B279:B283"/>
    <mergeCell ref="B234:B238"/>
    <mergeCell ref="B259:B263"/>
    <mergeCell ref="B229:B233"/>
    <mergeCell ref="B23:B27"/>
    <mergeCell ref="B168:B172"/>
    <mergeCell ref="B73:B77"/>
    <mergeCell ref="A93:A97"/>
    <mergeCell ref="A98:A102"/>
    <mergeCell ref="A103:A107"/>
    <mergeCell ref="B203:B207"/>
    <mergeCell ref="A224:A228"/>
    <mergeCell ref="B224:B228"/>
    <mergeCell ref="B289:B293"/>
    <mergeCell ref="B239:B243"/>
    <mergeCell ref="A234:A238"/>
    <mergeCell ref="A289:A293"/>
    <mergeCell ref="A309:A313"/>
    <mergeCell ref="B309:B313"/>
    <mergeCell ref="A294:A298"/>
    <mergeCell ref="B294:B298"/>
    <mergeCell ref="A88:A92"/>
    <mergeCell ref="A183:A187"/>
    <mergeCell ref="B138:B142"/>
    <mergeCell ref="A138:A142"/>
    <mergeCell ref="B163:B167"/>
    <mergeCell ref="B83:B87"/>
    <mergeCell ref="B88:B92"/>
    <mergeCell ref="A148:A152"/>
    <mergeCell ref="A68:A72"/>
    <mergeCell ref="B68:B72"/>
    <mergeCell ref="B78:B82"/>
    <mergeCell ref="B93:B97"/>
    <mergeCell ref="A78:A82"/>
    <mergeCell ref="A83:A87"/>
    <mergeCell ref="A73:A77"/>
    <mergeCell ref="B108:B112"/>
    <mergeCell ref="B98:B102"/>
    <mergeCell ref="B103:B107"/>
    <mergeCell ref="B12:B16"/>
    <mergeCell ref="A63:A67"/>
    <mergeCell ref="A23:A27"/>
    <mergeCell ref="B249:B253"/>
    <mergeCell ref="A239:A243"/>
    <mergeCell ref="B264:B268"/>
    <mergeCell ref="B399:B403"/>
    <mergeCell ref="B379:B383"/>
    <mergeCell ref="B354:B358"/>
    <mergeCell ref="A379:A383"/>
    <mergeCell ref="B394:B398"/>
    <mergeCell ref="B384:B388"/>
    <mergeCell ref="B389:B393"/>
    <mergeCell ref="A389:A393"/>
    <mergeCell ref="A364:A368"/>
    <mergeCell ref="B369:B373"/>
    <mergeCell ref="B374:B378"/>
    <mergeCell ref="B359:B363"/>
    <mergeCell ref="A359:A363"/>
    <mergeCell ref="A354:A358"/>
    <mergeCell ref="B334:B338"/>
    <mergeCell ref="A334:A338"/>
    <mergeCell ref="B284:B288"/>
    <mergeCell ref="A284:A288"/>
    <mergeCell ref="A188:A192"/>
    <mergeCell ref="A178:A182"/>
    <mergeCell ref="A173:A177"/>
    <mergeCell ref="A229:A233"/>
    <mergeCell ref="A259:A263"/>
    <mergeCell ref="A249:A253"/>
    <mergeCell ref="A279:A283"/>
    <mergeCell ref="A274:A278"/>
    <mergeCell ref="A254:A258"/>
    <mergeCell ref="A203:A207"/>
    <mergeCell ref="A394:A398"/>
    <mergeCell ref="A329:A333"/>
    <mergeCell ref="B324:B328"/>
    <mergeCell ref="A319:A323"/>
    <mergeCell ref="A108:A112"/>
    <mergeCell ref="B123:B127"/>
    <mergeCell ref="A123:A127"/>
    <mergeCell ref="B173:B177"/>
    <mergeCell ref="B113:B117"/>
    <mergeCell ref="A198:A202"/>
    <mergeCell ref="B198:B202"/>
    <mergeCell ref="A219:A223"/>
    <mergeCell ref="B209:B213"/>
    <mergeCell ref="B214:B218"/>
    <mergeCell ref="A214:A218"/>
    <mergeCell ref="B219:B223"/>
    <mergeCell ref="B178:B182"/>
    <mergeCell ref="A163:A167"/>
    <mergeCell ref="A158:A162"/>
    <mergeCell ref="B158:B162"/>
    <mergeCell ref="B118:B122"/>
    <mergeCell ref="A299:A303"/>
    <mergeCell ref="B299:B303"/>
    <mergeCell ref="B269:B273"/>
    <mergeCell ref="A470:J470"/>
    <mergeCell ref="B439:B443"/>
    <mergeCell ref="A449:A453"/>
    <mergeCell ref="B449:B453"/>
    <mergeCell ref="A444:A448"/>
    <mergeCell ref="B444:B448"/>
    <mergeCell ref="A434:A438"/>
    <mergeCell ref="A404:A408"/>
    <mergeCell ref="H469:J469"/>
    <mergeCell ref="B434:B438"/>
    <mergeCell ref="A469:D469"/>
    <mergeCell ref="A464:A468"/>
    <mergeCell ref="B464:B468"/>
    <mergeCell ref="A429:A433"/>
    <mergeCell ref="B429:B433"/>
    <mergeCell ref="A459:A463"/>
    <mergeCell ref="B459:B463"/>
    <mergeCell ref="A419:A423"/>
    <mergeCell ref="B419:B423"/>
    <mergeCell ref="B414:B418"/>
    <mergeCell ref="A414:A418"/>
    <mergeCell ref="B454:B458"/>
    <mergeCell ref="A439:A443"/>
    <mergeCell ref="B404:B408"/>
    <mergeCell ref="G2:J2"/>
    <mergeCell ref="A269:A273"/>
    <mergeCell ref="A264:A268"/>
    <mergeCell ref="B18:B22"/>
    <mergeCell ref="B63:B67"/>
    <mergeCell ref="A18:A22"/>
    <mergeCell ref="A113:A117"/>
    <mergeCell ref="B58:B62"/>
    <mergeCell ref="A244:A248"/>
    <mergeCell ref="B244:B248"/>
    <mergeCell ref="A209:A213"/>
    <mergeCell ref="B183:B187"/>
    <mergeCell ref="A168:A172"/>
    <mergeCell ref="B193:B197"/>
    <mergeCell ref="B254:B258"/>
    <mergeCell ref="B188:B192"/>
    <mergeCell ref="A153:A157"/>
    <mergeCell ref="B143:B147"/>
    <mergeCell ref="B128:B132"/>
    <mergeCell ref="B133:B137"/>
    <mergeCell ref="A118:A122"/>
    <mergeCell ref="A143:A147"/>
    <mergeCell ref="B148:B152"/>
    <mergeCell ref="B153:B157"/>
    <mergeCell ref="A409:A413"/>
    <mergeCell ref="B409:B413"/>
    <mergeCell ref="A454:A458"/>
    <mergeCell ref="A339:A343"/>
    <mergeCell ref="A193:A197"/>
    <mergeCell ref="B339:B343"/>
    <mergeCell ref="B274:B278"/>
    <mergeCell ref="B319:B323"/>
    <mergeCell ref="B314:B318"/>
    <mergeCell ref="A314:A318"/>
    <mergeCell ref="B364:B368"/>
    <mergeCell ref="A424:A428"/>
    <mergeCell ref="B424:B428"/>
    <mergeCell ref="A304:A308"/>
    <mergeCell ref="A324:A328"/>
    <mergeCell ref="A369:A373"/>
    <mergeCell ref="A349:A353"/>
    <mergeCell ref="A344:A348"/>
    <mergeCell ref="B344:B348"/>
    <mergeCell ref="B304:B308"/>
    <mergeCell ref="B349:B353"/>
    <mergeCell ref="A399:A403"/>
    <mergeCell ref="A384:A388"/>
    <mergeCell ref="A374:A378"/>
  </mergeCells>
  <pageMargins left="0.78740157480314965" right="0.39370078740157483" top="1.3779527559055118" bottom="0.78740157480314965" header="0.31496062992125984" footer="0.31496062992125984"/>
  <pageSetup paperSize="9" scale="70" firstPageNumber="32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Авраменко Я.В.</dc:creator>
  <cp:lastModifiedBy>Авраменко Я.В.</cp:lastModifiedBy>
  <cp:lastPrinted>2024-07-22T13:53:29Z</cp:lastPrinted>
  <dcterms:created xsi:type="dcterms:W3CDTF">2021-06-18T10:21:27Z</dcterms:created>
  <dcterms:modified xsi:type="dcterms:W3CDTF">2024-08-22T13:32:39Z</dcterms:modified>
</cp:coreProperties>
</file>