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2'!$A$4:$I$43</definedName>
    <definedName name="_xlnm.Print_Titles" localSheetId="0">'Приложение № 2'!$4:$5</definedName>
  </definedNames>
  <calcPr calcId="145621" fullPrecision="0"/>
</workbook>
</file>

<file path=xl/calcChain.xml><?xml version="1.0" encoding="utf-8"?>
<calcChain xmlns="http://schemas.openxmlformats.org/spreadsheetml/2006/main">
  <c r="D21" i="98" l="1"/>
  <c r="D22" i="98"/>
  <c r="D23" i="98"/>
  <c r="D24" i="98"/>
  <c r="D27" i="98"/>
  <c r="D28" i="98"/>
  <c r="D29" i="98"/>
  <c r="D30" i="98"/>
  <c r="D31" i="98"/>
  <c r="D34" i="98"/>
  <c r="D35" i="98"/>
  <c r="D36" i="98"/>
  <c r="D37" i="98"/>
  <c r="D38" i="98"/>
  <c r="D39" i="98"/>
  <c r="D40" i="98"/>
  <c r="D43" i="98"/>
  <c r="E25" i="98" l="1"/>
  <c r="F25" i="98"/>
  <c r="G25" i="98"/>
  <c r="H25" i="98"/>
  <c r="I25" i="98"/>
  <c r="D25" i="98" l="1"/>
  <c r="E11" i="98"/>
  <c r="F11" i="98"/>
  <c r="G11" i="98"/>
  <c r="H11" i="98"/>
  <c r="I11" i="98"/>
  <c r="D11" i="98" l="1"/>
  <c r="E8" i="98"/>
  <c r="F8" i="98"/>
  <c r="G8" i="98"/>
  <c r="H8" i="98"/>
  <c r="I8" i="98"/>
  <c r="D8" i="98" l="1"/>
  <c r="F9" i="98"/>
  <c r="G9" i="98"/>
  <c r="H9" i="98"/>
  <c r="I9" i="98"/>
  <c r="E10" i="98"/>
  <c r="F10" i="98"/>
  <c r="G10" i="98"/>
  <c r="H10" i="98"/>
  <c r="I10" i="98"/>
  <c r="E12" i="98"/>
  <c r="F12" i="98"/>
  <c r="G12" i="98"/>
  <c r="H12" i="98"/>
  <c r="I12" i="98"/>
  <c r="E13" i="98"/>
  <c r="F13" i="98"/>
  <c r="G13" i="98"/>
  <c r="H13" i="98"/>
  <c r="I13" i="98"/>
  <c r="E14" i="98"/>
  <c r="F14" i="98"/>
  <c r="G14" i="98"/>
  <c r="H14" i="98"/>
  <c r="I14" i="98"/>
  <c r="E15" i="98"/>
  <c r="F15" i="98"/>
  <c r="G15" i="98"/>
  <c r="H15" i="98"/>
  <c r="I15" i="98"/>
  <c r="E16" i="98"/>
  <c r="F16" i="98"/>
  <c r="G16" i="98"/>
  <c r="H16" i="98"/>
  <c r="I16" i="98"/>
  <c r="E17" i="98"/>
  <c r="F17" i="98"/>
  <c r="G17" i="98"/>
  <c r="H17" i="98"/>
  <c r="I17" i="98"/>
  <c r="G18" i="98"/>
  <c r="H18" i="98"/>
  <c r="I18" i="98"/>
  <c r="E19" i="98"/>
  <c r="F19" i="98"/>
  <c r="G19" i="98"/>
  <c r="H19" i="98"/>
  <c r="I19" i="98"/>
  <c r="E9" i="98"/>
  <c r="E32" i="98"/>
  <c r="F32" i="98"/>
  <c r="G32" i="98"/>
  <c r="H32" i="98"/>
  <c r="I32" i="98"/>
  <c r="E41" i="98"/>
  <c r="F41" i="98"/>
  <c r="G41" i="98"/>
  <c r="H41" i="98"/>
  <c r="I41" i="98"/>
  <c r="D18" i="98" l="1"/>
  <c r="D13" i="98"/>
  <c r="D41" i="98"/>
  <c r="D16" i="98"/>
  <c r="D14" i="98"/>
  <c r="D17" i="98"/>
  <c r="D12" i="98"/>
  <c r="D15" i="98"/>
  <c r="D32" i="98"/>
  <c r="D9" i="98"/>
  <c r="D10" i="98"/>
  <c r="D19" i="98"/>
  <c r="G6" i="98"/>
  <c r="F6" i="98"/>
  <c r="I6" i="98"/>
  <c r="E6" i="98"/>
  <c r="H6" i="98"/>
  <c r="D6" i="98" l="1"/>
</calcChain>
</file>

<file path=xl/sharedStrings.xml><?xml version="1.0" encoding="utf-8"?>
<sst xmlns="http://schemas.openxmlformats.org/spreadsheetml/2006/main" count="63" uniqueCount="38">
  <si>
    <t>Статус</t>
  </si>
  <si>
    <t>Муниципальная программа</t>
  </si>
  <si>
    <t>Всего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</si>
  <si>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</si>
  <si>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</si>
  <si>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</si>
  <si>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</si>
  <si>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</si>
  <si>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</si>
  <si>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</si>
  <si>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</si>
  <si>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</si>
  <si>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</si>
  <si>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</si>
  <si>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</si>
  <si>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</si>
  <si>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</si>
  <si>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</si>
  <si>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</si>
  <si>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</si>
  <si>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</si>
  <si>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</si>
  <si>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</si>
  <si>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</si>
  <si>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</si>
  <si>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в том числе по ГРБС</t>
  </si>
  <si>
    <t>2026 год</t>
  </si>
  <si>
    <t>2027 год</t>
  </si>
  <si>
    <t>2028 год</t>
  </si>
  <si>
    <t>2029 год</t>
  </si>
  <si>
    <t>2030 год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</si>
  <si>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</si>
  <si>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</si>
  <si>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 xml:space="preserve">  к муниципальной программе</t>
  </si>
  <si>
    <t>Руководитель управления образования                                                        и молодежной политики</t>
  </si>
  <si>
    <t>О.Н. Бакуменко</t>
  </si>
  <si>
    <t>Приложение № 4</t>
  </si>
  <si>
    <t>Расходы бюджета городского округа город Воронеж на реализацию муниципальной программы городского округа город Воронеж «Развитие образования»  в разрезе главных распорядителей средств бюджета городского округа город Воронеж (II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</si>
</sst>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2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9"/>
      <name val="Times New Roman"/>
      <family val="1"/>
      <charset val="204"/>
    </font>
    <font>
      <sz val="19"/>
      <color indexed="8"/>
      <name val="Times New Roman"/>
      <family val="1"/>
      <charset val="204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69">
    <xf numFmtId="0" fontId="0" fillId="0" borderId="0"/>
    <xf numFmtId="0" fontId="14" fillId="0" borderId="0"/>
    <xf numFmtId="0" fontId="15" fillId="0" borderId="0"/>
    <xf numFmtId="0" fontId="7" fillId="0" borderId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164" fontId="4" fillId="0" borderId="0" applyFont="0" applyFill="0" applyBorder="0" applyAlignment="0" applyProtection="0"/>
    <xf numFmtId="0" fontId="3" fillId="0" borderId="0"/>
    <xf numFmtId="0" fontId="24" fillId="0" borderId="0"/>
    <xf numFmtId="0" fontId="25" fillId="0" borderId="0"/>
    <xf numFmtId="0" fontId="26" fillId="0" borderId="0">
      <alignment horizontal="right" vertical="top" wrapText="1"/>
    </xf>
    <xf numFmtId="49" fontId="27" fillId="0" borderId="7">
      <alignment horizontal="center" vertical="center" wrapText="1"/>
    </xf>
    <xf numFmtId="49" fontId="28" fillId="2" borderId="8">
      <alignment horizontal="center" vertical="top" shrinkToFit="1"/>
    </xf>
    <xf numFmtId="49" fontId="28" fillId="2" borderId="9">
      <alignment horizontal="center" vertical="top" shrinkToFit="1"/>
    </xf>
    <xf numFmtId="4" fontId="28" fillId="2" borderId="9">
      <alignment horizontal="right" vertical="top" shrinkToFit="1"/>
    </xf>
    <xf numFmtId="4" fontId="28" fillId="2" borderId="10">
      <alignment horizontal="right" vertical="top" shrinkToFit="1"/>
    </xf>
    <xf numFmtId="49" fontId="27" fillId="3" borderId="11">
      <alignment horizontal="center" vertical="top" shrinkToFit="1"/>
    </xf>
    <xf numFmtId="49" fontId="27" fillId="3" borderId="12">
      <alignment horizontal="center" vertical="top" shrinkToFit="1"/>
    </xf>
    <xf numFmtId="4" fontId="27" fillId="3" borderId="12">
      <alignment horizontal="right" vertical="top" shrinkToFit="1"/>
    </xf>
    <xf numFmtId="4" fontId="27" fillId="3" borderId="13">
      <alignment horizontal="right" vertical="top" shrinkToFit="1"/>
    </xf>
    <xf numFmtId="49" fontId="27" fillId="4" borderId="14">
      <alignment horizontal="center" vertical="top" shrinkToFit="1"/>
    </xf>
    <xf numFmtId="49" fontId="27" fillId="4" borderId="6">
      <alignment horizontal="center" vertical="top" shrinkToFit="1"/>
    </xf>
    <xf numFmtId="4" fontId="27" fillId="4" borderId="6">
      <alignment horizontal="right" vertical="top" shrinkToFit="1"/>
    </xf>
    <xf numFmtId="4" fontId="27" fillId="4" borderId="15">
      <alignment horizontal="right" vertical="top" shrinkToFit="1"/>
    </xf>
    <xf numFmtId="49" fontId="29" fillId="0" borderId="14">
      <alignment horizontal="center" vertical="top" shrinkToFit="1"/>
    </xf>
    <xf numFmtId="49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15">
      <alignment horizontal="right" vertical="top" shrinkToFit="1"/>
    </xf>
    <xf numFmtId="4" fontId="28" fillId="5" borderId="16">
      <alignment horizontal="right" shrinkToFit="1"/>
    </xf>
    <xf numFmtId="4" fontId="28" fillId="5" borderId="17">
      <alignment horizontal="right" shrinkToFi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30" fillId="0" borderId="0"/>
    <xf numFmtId="0" fontId="3" fillId="0" borderId="0"/>
    <xf numFmtId="9" fontId="30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7" fillId="0" borderId="0"/>
    <xf numFmtId="0" fontId="3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8" fillId="0" borderId="0" xfId="2" applyFont="1" applyFill="1"/>
    <xf numFmtId="4" fontId="8" fillId="0" borderId="0" xfId="2" applyNumberFormat="1" applyFont="1" applyFill="1"/>
    <xf numFmtId="0" fontId="9" fillId="0" borderId="0" xfId="2" applyFont="1" applyFill="1"/>
    <xf numFmtId="0" fontId="10" fillId="0" borderId="0" xfId="2" applyFont="1" applyFill="1"/>
    <xf numFmtId="0" fontId="5" fillId="0" borderId="1" xfId="0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wrapText="1"/>
    </xf>
    <xf numFmtId="4" fontId="10" fillId="0" borderId="0" xfId="2" applyNumberFormat="1" applyFont="1" applyFill="1"/>
    <xf numFmtId="0" fontId="10" fillId="0" borderId="0" xfId="2" applyFont="1" applyFill="1" applyBorder="1"/>
    <xf numFmtId="0" fontId="5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7" fillId="0" borderId="0" xfId="2" applyFont="1" applyFill="1"/>
    <xf numFmtId="0" fontId="16" fillId="0" borderId="1" xfId="2" applyFont="1" applyFill="1" applyBorder="1" applyAlignment="1">
      <alignment wrapText="1"/>
    </xf>
    <xf numFmtId="4" fontId="17" fillId="0" borderId="0" xfId="2" applyNumberFormat="1" applyFont="1" applyFill="1"/>
    <xf numFmtId="0" fontId="16" fillId="0" borderId="1" xfId="2" applyFont="1" applyFill="1" applyBorder="1" applyAlignment="1">
      <alignment vertical="top" wrapText="1"/>
    </xf>
    <xf numFmtId="0" fontId="18" fillId="0" borderId="0" xfId="2" applyFont="1" applyFill="1"/>
    <xf numFmtId="0" fontId="16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right" vertical="top"/>
    </xf>
    <xf numFmtId="0" fontId="19" fillId="0" borderId="0" xfId="2" applyFont="1" applyFill="1" applyAlignment="1">
      <alignment vertical="center"/>
    </xf>
    <xf numFmtId="2" fontId="17" fillId="0" borderId="0" xfId="2" applyNumberFormat="1" applyFont="1" applyFill="1"/>
    <xf numFmtId="4" fontId="18" fillId="0" borderId="0" xfId="2" applyNumberFormat="1" applyFont="1" applyFill="1"/>
    <xf numFmtId="4" fontId="5" fillId="0" borderId="1" xfId="2" applyNumberFormat="1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23" fillId="0" borderId="0" xfId="2" applyFont="1" applyFill="1" applyAlignment="1">
      <alignment vertical="center"/>
    </xf>
    <xf numFmtId="4" fontId="23" fillId="0" borderId="0" xfId="2" applyNumberFormat="1" applyFont="1" applyFill="1" applyAlignment="1">
      <alignment horizontal="right" wrapText="1"/>
    </xf>
    <xf numFmtId="0" fontId="23" fillId="0" borderId="0" xfId="2" applyFont="1" applyFill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16" fillId="0" borderId="1" xfId="56" applyNumberFormat="1" applyFont="1" applyFill="1" applyBorder="1" applyAlignment="1">
      <alignment horizontal="center" vertical="center"/>
    </xf>
    <xf numFmtId="0" fontId="23" fillId="0" borderId="0" xfId="2" applyFont="1" applyFill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top" wrapText="1"/>
    </xf>
    <xf numFmtId="0" fontId="16" fillId="0" borderId="4" xfId="2" applyFont="1" applyFill="1" applyBorder="1" applyAlignment="1">
      <alignment horizontal="center" vertical="top" wrapText="1"/>
    </xf>
    <xf numFmtId="0" fontId="16" fillId="0" borderId="3" xfId="2" applyFont="1" applyFill="1" applyBorder="1" applyAlignment="1">
      <alignment horizontal="center" vertical="top" wrapText="1"/>
    </xf>
    <xf numFmtId="4" fontId="23" fillId="0" borderId="0" xfId="2" applyNumberFormat="1" applyFont="1" applyFill="1" applyAlignment="1">
      <alignment horizontal="right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23" fillId="0" borderId="0" xfId="2" applyFont="1" applyFill="1" applyAlignment="1">
      <alignment horizontal="left" vertical="center" wrapText="1"/>
    </xf>
    <xf numFmtId="4" fontId="31" fillId="0" borderId="1" xfId="60" applyNumberFormat="1" applyFont="1" applyFill="1" applyBorder="1" applyAlignment="1">
      <alignment horizontal="center" vertical="center"/>
    </xf>
    <xf numFmtId="4" fontId="32" fillId="0" borderId="1" xfId="60" applyNumberFormat="1" applyFont="1" applyFill="1" applyBorder="1" applyAlignment="1">
      <alignment horizontal="center" vertical="center"/>
    </xf>
  </cellXfs>
  <cellStyles count="69">
    <cellStyle name="br" xfId="35"/>
    <cellStyle name="col" xfId="34"/>
    <cellStyle name="ex58" xfId="31"/>
    <cellStyle name="ex59" xfId="32"/>
    <cellStyle name="ex60" xfId="15"/>
    <cellStyle name="ex61" xfId="16"/>
    <cellStyle name="ex62" xfId="17"/>
    <cellStyle name="ex63" xfId="18"/>
    <cellStyle name="ex64" xfId="19"/>
    <cellStyle name="ex65" xfId="20"/>
    <cellStyle name="ex66" xfId="21"/>
    <cellStyle name="ex67" xfId="22"/>
    <cellStyle name="ex68" xfId="23"/>
    <cellStyle name="ex69" xfId="24"/>
    <cellStyle name="ex70" xfId="25"/>
    <cellStyle name="ex71" xfId="26"/>
    <cellStyle name="ex72" xfId="27"/>
    <cellStyle name="ex73" xfId="28"/>
    <cellStyle name="ex74" xfId="29"/>
    <cellStyle name="ex75" xfId="30"/>
    <cellStyle name="Excel Built-in Normal" xfId="1"/>
    <cellStyle name="st57" xfId="13"/>
    <cellStyle name="style0" xfId="36"/>
    <cellStyle name="td" xfId="37"/>
    <cellStyle name="tr" xfId="33"/>
    <cellStyle name="xl_bot_header" xfId="14"/>
    <cellStyle name="Обычный" xfId="0" builtinId="0"/>
    <cellStyle name="Обычный 10" xfId="60"/>
    <cellStyle name="Обычный 2" xfId="2"/>
    <cellStyle name="Обычный 2 2" xfId="3"/>
    <cellStyle name="Обычный 2 2 2" xfId="39"/>
    <cellStyle name="Обычный 2 2 2 2" xfId="43"/>
    <cellStyle name="Обычный 2 2 2 2 2" xfId="56"/>
    <cellStyle name="Обычный 2 2 2 2 3" xfId="65"/>
    <cellStyle name="Обычный 2 2 2 3" xfId="54"/>
    <cellStyle name="Обычный 2 2 2 4" xfId="63"/>
    <cellStyle name="Обычный 2 2 3" xfId="47"/>
    <cellStyle name="Обычный 2 2 4" xfId="44"/>
    <cellStyle name="Обычный 2 2 4 2" xfId="57"/>
    <cellStyle name="Обычный 2 2 4 3" xfId="66"/>
    <cellStyle name="Обычный 2 3" xfId="11"/>
    <cellStyle name="Обычный 2 3 2" xfId="42"/>
    <cellStyle name="Обычный 2 3 2 2" xfId="55"/>
    <cellStyle name="Обычный 2 3 2 3" xfId="64"/>
    <cellStyle name="Обычный 2 3 3" xfId="49"/>
    <cellStyle name="Обычный 2 3 4" xfId="45"/>
    <cellStyle name="Обычный 2 3 4 2" xfId="58"/>
    <cellStyle name="Обычный 2 3 4 3" xfId="67"/>
    <cellStyle name="Обычный 2 4" xfId="8"/>
    <cellStyle name="Обычный 2 5" xfId="52"/>
    <cellStyle name="Обычный 2 6" xfId="61"/>
    <cellStyle name="Обычный 3" xfId="10"/>
    <cellStyle name="Обычный 3 2" xfId="48"/>
    <cellStyle name="Обычный 3 2 2" xfId="59"/>
    <cellStyle name="Обычный 3 2 3" xfId="68"/>
    <cellStyle name="Обычный 3 3" xfId="41"/>
    <cellStyle name="Обычный 3 4" xfId="53"/>
    <cellStyle name="Обычный 3 5" xfId="62"/>
    <cellStyle name="Обычный 4" xfId="6"/>
    <cellStyle name="Обычный 5" xfId="12"/>
    <cellStyle name="Обычный 5 2" xfId="46"/>
    <cellStyle name="Обычный 6" xfId="38"/>
    <cellStyle name="Обычный 7" xfId="50"/>
    <cellStyle name="Обычный 8" xfId="7"/>
    <cellStyle name="Обычный 9" xfId="51"/>
    <cellStyle name="Процентный 2" xfId="40"/>
    <cellStyle name="Финансовый 2" xfId="4"/>
    <cellStyle name="Финансовый 2 2" xfId="9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45"/>
  <sheetViews>
    <sheetView tabSelected="1" zoomScale="80" zoomScaleNormal="80" zoomScaleSheetLayoutView="70" zoomScalePageLayoutView="66" workbookViewId="0">
      <selection activeCell="G15" sqref="G15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61" style="1" customWidth="1"/>
    <col min="4" max="4" width="17" style="1" customWidth="1"/>
    <col min="5" max="5" width="16.7109375" style="2" customWidth="1"/>
    <col min="6" max="6" width="16.140625" style="2" customWidth="1"/>
    <col min="7" max="7" width="17.140625" style="2" customWidth="1"/>
    <col min="8" max="8" width="15.7109375" style="2" customWidth="1"/>
    <col min="9" max="9" width="17.140625" style="2" customWidth="1"/>
    <col min="10" max="10" width="15" style="1" customWidth="1"/>
    <col min="11" max="11" width="18.28515625" style="1" customWidth="1"/>
    <col min="12" max="12" width="20.5703125" style="1" customWidth="1"/>
    <col min="13" max="13" width="27" style="1" customWidth="1"/>
    <col min="14" max="14" width="15.85546875" style="1" customWidth="1"/>
    <col min="15" max="15" width="15.42578125" style="1" customWidth="1"/>
    <col min="16" max="16" width="11.140625" style="1" customWidth="1"/>
    <col min="17" max="17" width="11.28515625" style="1" customWidth="1"/>
    <col min="18" max="223" width="9.140625" style="1" customWidth="1"/>
    <col min="224" max="224" width="0" style="1" hidden="1" customWidth="1"/>
    <col min="225" max="225" width="21.7109375" style="1" customWidth="1"/>
    <col min="226" max="226" width="48.140625" style="1" customWidth="1"/>
    <col min="227" max="227" width="29.7109375" style="1" customWidth="1"/>
    <col min="228" max="228" width="11.42578125" style="1" customWidth="1"/>
    <col min="229" max="229" width="7.5703125" style="1" customWidth="1"/>
    <col min="230" max="230" width="11.7109375" style="1" customWidth="1"/>
    <col min="231" max="231" width="7.140625" style="1" customWidth="1"/>
    <col min="232" max="232" width="0" style="1" hidden="1" customWidth="1"/>
    <col min="233" max="234" width="19.140625" style="1" customWidth="1"/>
    <col min="235" max="235" width="20.42578125" style="1" customWidth="1"/>
    <col min="236" max="236" width="20.85546875" style="1" customWidth="1"/>
    <col min="237" max="16384" width="22" style="1"/>
  </cols>
  <sheetData>
    <row r="1" spans="1:23" ht="33" customHeight="1" x14ac:dyDescent="0.3">
      <c r="E1" s="32"/>
      <c r="F1" s="32"/>
      <c r="G1" s="32"/>
      <c r="H1" s="39" t="s">
        <v>36</v>
      </c>
      <c r="I1" s="39"/>
      <c r="J1" s="26"/>
      <c r="K1" s="26"/>
      <c r="L1" s="26"/>
      <c r="M1" s="26"/>
    </row>
    <row r="2" spans="1:23" ht="36" customHeight="1" x14ac:dyDescent="0.3">
      <c r="C2" s="2"/>
      <c r="E2" s="32"/>
      <c r="F2" s="32"/>
      <c r="G2" s="39" t="s">
        <v>33</v>
      </c>
      <c r="H2" s="39"/>
      <c r="I2" s="39"/>
      <c r="J2" s="26"/>
      <c r="K2" s="30"/>
      <c r="L2" s="30"/>
      <c r="M2" s="30"/>
      <c r="N2" s="31"/>
      <c r="O2" s="31"/>
    </row>
    <row r="3" spans="1:23" s="3" customFormat="1" ht="74.25" customHeight="1" x14ac:dyDescent="0.3">
      <c r="A3" s="43" t="s">
        <v>37</v>
      </c>
      <c r="B3" s="43"/>
      <c r="C3" s="43"/>
      <c r="D3" s="43"/>
      <c r="E3" s="43"/>
      <c r="F3" s="43"/>
      <c r="G3" s="43"/>
      <c r="H3" s="43"/>
      <c r="I3" s="43"/>
    </row>
    <row r="4" spans="1:23" s="4" customFormat="1" ht="49.5" customHeight="1" x14ac:dyDescent="0.25">
      <c r="A4" s="45" t="s">
        <v>0</v>
      </c>
      <c r="B4" s="40" t="s">
        <v>3</v>
      </c>
      <c r="C4" s="40" t="s">
        <v>4</v>
      </c>
      <c r="D4" s="44" t="s">
        <v>21</v>
      </c>
      <c r="E4" s="44"/>
      <c r="F4" s="44"/>
      <c r="G4" s="44"/>
      <c r="H4" s="44"/>
      <c r="I4" s="44"/>
      <c r="K4" s="8"/>
      <c r="L4" s="8"/>
      <c r="M4" s="8"/>
      <c r="N4" s="8"/>
      <c r="O4" s="8"/>
      <c r="P4" s="8"/>
    </row>
    <row r="5" spans="1:23" s="4" customFormat="1" ht="53.25" customHeight="1" x14ac:dyDescent="0.25">
      <c r="A5" s="46"/>
      <c r="B5" s="41"/>
      <c r="C5" s="41"/>
      <c r="D5" s="15" t="s">
        <v>2</v>
      </c>
      <c r="E5" s="5" t="s">
        <v>26</v>
      </c>
      <c r="F5" s="5" t="s">
        <v>27</v>
      </c>
      <c r="G5" s="6" t="s">
        <v>28</v>
      </c>
      <c r="H5" s="5" t="s">
        <v>29</v>
      </c>
      <c r="I5" s="5" t="s">
        <v>30</v>
      </c>
      <c r="J5" s="8"/>
      <c r="K5" s="8"/>
      <c r="L5" s="8"/>
    </row>
    <row r="6" spans="1:23" s="4" customFormat="1" ht="15.75" customHeight="1" x14ac:dyDescent="0.25">
      <c r="A6" s="40" t="s">
        <v>1</v>
      </c>
      <c r="B6" s="40" t="s">
        <v>5</v>
      </c>
      <c r="C6" s="7" t="s">
        <v>6</v>
      </c>
      <c r="D6" s="29">
        <f>E6+F6+G6+H6+I6</f>
        <v>44531809.350000001</v>
      </c>
      <c r="E6" s="36">
        <f t="shared" ref="E6:I6" si="0">E8+E9+E10+E12+E13+E14+E15+E16+E17+E18+E11</f>
        <v>7581202.2999999998</v>
      </c>
      <c r="F6" s="36">
        <f t="shared" si="0"/>
        <v>7281694.7000000002</v>
      </c>
      <c r="G6" s="37">
        <f t="shared" si="0"/>
        <v>8171431.54</v>
      </c>
      <c r="H6" s="36">
        <f t="shared" si="0"/>
        <v>10510825.470000001</v>
      </c>
      <c r="I6" s="36">
        <f t="shared" si="0"/>
        <v>10986655.34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4" customFormat="1" ht="15.75" x14ac:dyDescent="0.25">
      <c r="A7" s="42"/>
      <c r="B7" s="42"/>
      <c r="C7" s="7" t="s">
        <v>25</v>
      </c>
      <c r="D7" s="29"/>
      <c r="E7" s="36"/>
      <c r="F7" s="36"/>
      <c r="G7" s="37"/>
      <c r="H7" s="36"/>
      <c r="I7" s="36"/>
    </row>
    <row r="8" spans="1:23" s="4" customFormat="1" ht="31.5" x14ac:dyDescent="0.25">
      <c r="A8" s="42"/>
      <c r="B8" s="42"/>
      <c r="C8" s="7" t="s">
        <v>24</v>
      </c>
      <c r="D8" s="29">
        <f>E8+F8+G8+H8+I8</f>
        <v>37572476.200000003</v>
      </c>
      <c r="E8" s="36">
        <f t="shared" ref="E8:I8" si="1">E27+E21+E40+E43</f>
        <v>6982296.2999999998</v>
      </c>
      <c r="F8" s="36">
        <f t="shared" si="1"/>
        <v>7243731.7000000002</v>
      </c>
      <c r="G8" s="37">
        <f t="shared" si="1"/>
        <v>7505216</v>
      </c>
      <c r="H8" s="36">
        <f t="shared" si="1"/>
        <v>7778138.7999999998</v>
      </c>
      <c r="I8" s="36">
        <f t="shared" si="1"/>
        <v>8063093.4000000004</v>
      </c>
    </row>
    <row r="9" spans="1:23" s="4" customFormat="1" ht="31.5" x14ac:dyDescent="0.25">
      <c r="A9" s="42"/>
      <c r="B9" s="42"/>
      <c r="C9" s="7" t="s">
        <v>7</v>
      </c>
      <c r="D9" s="35">
        <f t="shared" ref="D9:D43" si="2">E9+F9+G9+H9+I9</f>
        <v>6478080.9500000002</v>
      </c>
      <c r="E9" s="36">
        <f t="shared" ref="E9:I9" si="3">E28+E22</f>
        <v>483875</v>
      </c>
      <c r="F9" s="36">
        <f t="shared" si="3"/>
        <v>0</v>
      </c>
      <c r="G9" s="37">
        <f t="shared" si="3"/>
        <v>520276.94</v>
      </c>
      <c r="H9" s="36">
        <f t="shared" si="3"/>
        <v>2593483.0699999998</v>
      </c>
      <c r="I9" s="36">
        <f t="shared" si="3"/>
        <v>2880445.94</v>
      </c>
    </row>
    <row r="10" spans="1:23" s="4" customFormat="1" ht="31.5" x14ac:dyDescent="0.25">
      <c r="A10" s="42"/>
      <c r="B10" s="42"/>
      <c r="C10" s="7" t="s">
        <v>8</v>
      </c>
      <c r="D10" s="35">
        <f t="shared" si="2"/>
        <v>282854.2</v>
      </c>
      <c r="E10" s="36">
        <f t="shared" ref="E10:I10" si="4">E23+E29</f>
        <v>78643</v>
      </c>
      <c r="F10" s="36">
        <f t="shared" si="4"/>
        <v>0</v>
      </c>
      <c r="G10" s="37">
        <f t="shared" si="4"/>
        <v>106331.6</v>
      </c>
      <c r="H10" s="36">
        <f t="shared" si="4"/>
        <v>97879.6</v>
      </c>
      <c r="I10" s="36">
        <f t="shared" si="4"/>
        <v>0</v>
      </c>
    </row>
    <row r="11" spans="1:23" s="4" customFormat="1" ht="31.5" x14ac:dyDescent="0.25">
      <c r="A11" s="42"/>
      <c r="B11" s="42"/>
      <c r="C11" s="7" t="s">
        <v>31</v>
      </c>
      <c r="D11" s="35">
        <f t="shared" si="2"/>
        <v>195468</v>
      </c>
      <c r="E11" s="36">
        <f t="shared" ref="E11:I11" si="5">E30</f>
        <v>35802</v>
      </c>
      <c r="F11" s="36">
        <f t="shared" si="5"/>
        <v>37377</v>
      </c>
      <c r="G11" s="37">
        <f t="shared" si="5"/>
        <v>39021</v>
      </c>
      <c r="H11" s="36">
        <f t="shared" si="5"/>
        <v>40738</v>
      </c>
      <c r="I11" s="36">
        <f t="shared" si="5"/>
        <v>42530</v>
      </c>
    </row>
    <row r="12" spans="1:23" s="4" customFormat="1" ht="15.75" x14ac:dyDescent="0.25">
      <c r="A12" s="42"/>
      <c r="B12" s="42"/>
      <c r="C12" s="11" t="s">
        <v>9</v>
      </c>
      <c r="D12" s="35">
        <f t="shared" si="2"/>
        <v>505</v>
      </c>
      <c r="E12" s="36">
        <f t="shared" ref="E12:H17" si="6">E34</f>
        <v>101</v>
      </c>
      <c r="F12" s="36">
        <f t="shared" si="6"/>
        <v>101</v>
      </c>
      <c r="G12" s="37">
        <f t="shared" si="6"/>
        <v>101</v>
      </c>
      <c r="H12" s="36">
        <f t="shared" si="6"/>
        <v>101</v>
      </c>
      <c r="I12" s="36">
        <f t="shared" ref="I12:I17" si="7">I34</f>
        <v>101</v>
      </c>
    </row>
    <row r="13" spans="1:23" s="4" customFormat="1" ht="15.75" x14ac:dyDescent="0.25">
      <c r="A13" s="42"/>
      <c r="B13" s="42"/>
      <c r="C13" s="11" t="s">
        <v>10</v>
      </c>
      <c r="D13" s="35">
        <f t="shared" si="2"/>
        <v>505</v>
      </c>
      <c r="E13" s="36">
        <f t="shared" si="6"/>
        <v>101</v>
      </c>
      <c r="F13" s="36">
        <f t="shared" si="6"/>
        <v>101</v>
      </c>
      <c r="G13" s="37">
        <f t="shared" si="6"/>
        <v>101</v>
      </c>
      <c r="H13" s="36">
        <f t="shared" si="6"/>
        <v>101</v>
      </c>
      <c r="I13" s="36">
        <f t="shared" si="7"/>
        <v>101</v>
      </c>
    </row>
    <row r="14" spans="1:23" s="4" customFormat="1" ht="15.75" x14ac:dyDescent="0.25">
      <c r="A14" s="42"/>
      <c r="B14" s="42"/>
      <c r="C14" s="11" t="s">
        <v>11</v>
      </c>
      <c r="D14" s="35">
        <f t="shared" si="2"/>
        <v>430</v>
      </c>
      <c r="E14" s="36">
        <f t="shared" si="6"/>
        <v>86</v>
      </c>
      <c r="F14" s="36">
        <f t="shared" si="6"/>
        <v>86</v>
      </c>
      <c r="G14" s="37">
        <f t="shared" si="6"/>
        <v>86</v>
      </c>
      <c r="H14" s="36">
        <f t="shared" si="6"/>
        <v>86</v>
      </c>
      <c r="I14" s="36">
        <f t="shared" si="7"/>
        <v>86</v>
      </c>
    </row>
    <row r="15" spans="1:23" s="4" customFormat="1" ht="15.75" x14ac:dyDescent="0.25">
      <c r="A15" s="42"/>
      <c r="B15" s="42"/>
      <c r="C15" s="11" t="s">
        <v>12</v>
      </c>
      <c r="D15" s="35">
        <f t="shared" si="2"/>
        <v>480</v>
      </c>
      <c r="E15" s="36">
        <f t="shared" si="6"/>
        <v>96</v>
      </c>
      <c r="F15" s="36">
        <f t="shared" si="6"/>
        <v>96</v>
      </c>
      <c r="G15" s="37">
        <f t="shared" si="6"/>
        <v>96</v>
      </c>
      <c r="H15" s="36">
        <f t="shared" si="6"/>
        <v>96</v>
      </c>
      <c r="I15" s="36">
        <f t="shared" si="7"/>
        <v>96</v>
      </c>
    </row>
    <row r="16" spans="1:23" s="4" customFormat="1" ht="15.75" x14ac:dyDescent="0.25">
      <c r="A16" s="42"/>
      <c r="B16" s="42"/>
      <c r="C16" s="11" t="s">
        <v>13</v>
      </c>
      <c r="D16" s="35">
        <f t="shared" si="2"/>
        <v>525</v>
      </c>
      <c r="E16" s="36">
        <f t="shared" si="6"/>
        <v>105</v>
      </c>
      <c r="F16" s="36">
        <f t="shared" si="6"/>
        <v>105</v>
      </c>
      <c r="G16" s="37">
        <f t="shared" si="6"/>
        <v>105</v>
      </c>
      <c r="H16" s="36">
        <f t="shared" si="6"/>
        <v>105</v>
      </c>
      <c r="I16" s="36">
        <f t="shared" si="7"/>
        <v>105</v>
      </c>
    </row>
    <row r="17" spans="1:17" s="9" customFormat="1" ht="15.75" x14ac:dyDescent="0.25">
      <c r="A17" s="42"/>
      <c r="B17" s="42"/>
      <c r="C17" s="11" t="s">
        <v>14</v>
      </c>
      <c r="D17" s="35">
        <f t="shared" si="2"/>
        <v>485</v>
      </c>
      <c r="E17" s="36">
        <f t="shared" si="6"/>
        <v>97</v>
      </c>
      <c r="F17" s="36">
        <f t="shared" si="6"/>
        <v>97</v>
      </c>
      <c r="G17" s="37">
        <f t="shared" si="6"/>
        <v>97</v>
      </c>
      <c r="H17" s="36">
        <f t="shared" si="6"/>
        <v>97</v>
      </c>
      <c r="I17" s="36">
        <f t="shared" si="7"/>
        <v>97</v>
      </c>
    </row>
    <row r="18" spans="1:17" s="9" customFormat="1" ht="31.5" x14ac:dyDescent="0.25">
      <c r="A18" s="41"/>
      <c r="B18" s="41"/>
      <c r="C18" s="11" t="s">
        <v>23</v>
      </c>
      <c r="D18" s="35">
        <f t="shared" si="2"/>
        <v>0</v>
      </c>
      <c r="E18" s="36">
        <v>0</v>
      </c>
      <c r="F18" s="36">
        <v>0</v>
      </c>
      <c r="G18" s="37">
        <f>G24+G31</f>
        <v>0</v>
      </c>
      <c r="H18" s="36">
        <f>H24+H31</f>
        <v>0</v>
      </c>
      <c r="I18" s="36">
        <f>I24+I31</f>
        <v>0</v>
      </c>
    </row>
    <row r="19" spans="1:17" s="4" customFormat="1" ht="15.75" customHeight="1" x14ac:dyDescent="0.25">
      <c r="A19" s="40" t="s">
        <v>15</v>
      </c>
      <c r="B19" s="40" t="s">
        <v>16</v>
      </c>
      <c r="C19" s="10" t="s">
        <v>6</v>
      </c>
      <c r="D19" s="35">
        <f t="shared" si="2"/>
        <v>19463420.010000002</v>
      </c>
      <c r="E19" s="12">
        <f>SUM(E21:E23)</f>
        <v>3453741</v>
      </c>
      <c r="F19" s="12">
        <f>SUM(F21:F23)</f>
        <v>3452089</v>
      </c>
      <c r="G19" s="12">
        <f>SUM(G21:G24)</f>
        <v>3731110.92</v>
      </c>
      <c r="H19" s="13">
        <f>SUM(H21:H23)</f>
        <v>4246222.9800000004</v>
      </c>
      <c r="I19" s="12">
        <f>SUM(I21:I24)</f>
        <v>4580256.1100000003</v>
      </c>
      <c r="J19" s="8"/>
      <c r="K19" s="8"/>
      <c r="L19" s="8"/>
      <c r="M19" s="8"/>
      <c r="N19" s="8"/>
      <c r="O19" s="8"/>
      <c r="P19" s="8"/>
      <c r="Q19" s="8"/>
    </row>
    <row r="20" spans="1:17" s="4" customFormat="1" ht="15.75" x14ac:dyDescent="0.25">
      <c r="A20" s="42"/>
      <c r="B20" s="42"/>
      <c r="C20" s="10" t="s">
        <v>25</v>
      </c>
      <c r="D20" s="35"/>
      <c r="E20" s="36"/>
      <c r="F20" s="36"/>
      <c r="G20" s="37"/>
      <c r="H20" s="36"/>
      <c r="I20" s="36"/>
      <c r="J20" s="8"/>
      <c r="K20" s="8"/>
      <c r="L20" s="8"/>
      <c r="M20" s="8"/>
      <c r="N20" s="8"/>
      <c r="O20" s="8"/>
    </row>
    <row r="21" spans="1:17" s="4" customFormat="1" ht="31.5" x14ac:dyDescent="0.25">
      <c r="A21" s="42"/>
      <c r="B21" s="42"/>
      <c r="C21" s="7" t="s">
        <v>24</v>
      </c>
      <c r="D21" s="35">
        <f t="shared" si="2"/>
        <v>17767995</v>
      </c>
      <c r="E21" s="12">
        <v>3343620</v>
      </c>
      <c r="F21" s="12">
        <v>3452089</v>
      </c>
      <c r="G21" s="12">
        <v>3552731</v>
      </c>
      <c r="H21" s="13">
        <v>3656392</v>
      </c>
      <c r="I21" s="12">
        <v>3763163</v>
      </c>
    </row>
    <row r="22" spans="1:17" s="4" customFormat="1" ht="31.5" x14ac:dyDescent="0.25">
      <c r="A22" s="42"/>
      <c r="B22" s="42"/>
      <c r="C22" s="10" t="s">
        <v>7</v>
      </c>
      <c r="D22" s="35">
        <f t="shared" si="2"/>
        <v>1412570.81</v>
      </c>
      <c r="E22" s="38">
        <v>31478</v>
      </c>
      <c r="F22" s="38">
        <v>0</v>
      </c>
      <c r="G22" s="38">
        <v>72048.320000000007</v>
      </c>
      <c r="H22" s="38">
        <v>491951.38</v>
      </c>
      <c r="I22" s="38">
        <v>817093.11</v>
      </c>
    </row>
    <row r="23" spans="1:17" s="4" customFormat="1" ht="31.5" x14ac:dyDescent="0.25">
      <c r="A23" s="42"/>
      <c r="B23" s="42"/>
      <c r="C23" s="10" t="s">
        <v>8</v>
      </c>
      <c r="D23" s="35">
        <f t="shared" si="2"/>
        <v>282854.2</v>
      </c>
      <c r="E23" s="56">
        <v>78643</v>
      </c>
      <c r="F23" s="56">
        <v>0</v>
      </c>
      <c r="G23" s="56">
        <v>106331.6</v>
      </c>
      <c r="H23" s="56">
        <v>97879.6</v>
      </c>
      <c r="I23" s="56">
        <v>0</v>
      </c>
    </row>
    <row r="24" spans="1:17" s="18" customFormat="1" ht="31.5" x14ac:dyDescent="0.25">
      <c r="A24" s="41"/>
      <c r="B24" s="41"/>
      <c r="C24" s="16" t="s">
        <v>23</v>
      </c>
      <c r="D24" s="35">
        <f t="shared" si="2"/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</row>
    <row r="25" spans="1:17" s="18" customFormat="1" ht="15.75" customHeight="1" x14ac:dyDescent="0.25">
      <c r="A25" s="47" t="s">
        <v>17</v>
      </c>
      <c r="B25" s="47" t="s">
        <v>22</v>
      </c>
      <c r="C25" s="19" t="s">
        <v>6</v>
      </c>
      <c r="D25" s="35">
        <f t="shared" si="2"/>
        <v>24788866.34</v>
      </c>
      <c r="E25" s="17">
        <f t="shared" ref="E25:I25" si="8">E27+E28+E29+E30+E31</f>
        <v>4074278.3</v>
      </c>
      <c r="F25" s="17">
        <f t="shared" si="8"/>
        <v>3775096.7</v>
      </c>
      <c r="G25" s="17">
        <f t="shared" si="8"/>
        <v>4384451.62</v>
      </c>
      <c r="H25" s="17">
        <f t="shared" si="8"/>
        <v>6207337.4900000002</v>
      </c>
      <c r="I25" s="17">
        <f t="shared" si="8"/>
        <v>6347702.2300000004</v>
      </c>
      <c r="J25" s="20"/>
      <c r="K25" s="20"/>
      <c r="L25" s="20"/>
      <c r="M25" s="20"/>
      <c r="N25" s="20"/>
      <c r="O25" s="20"/>
      <c r="P25" s="20"/>
      <c r="Q25" s="20"/>
    </row>
    <row r="26" spans="1:17" s="18" customFormat="1" ht="15.75" x14ac:dyDescent="0.25">
      <c r="A26" s="48"/>
      <c r="B26" s="48"/>
      <c r="C26" s="21" t="s">
        <v>25</v>
      </c>
      <c r="D26" s="35"/>
      <c r="E26" s="14"/>
      <c r="F26" s="14"/>
      <c r="G26" s="14"/>
      <c r="H26" s="14"/>
      <c r="I26" s="14"/>
      <c r="J26" s="20"/>
      <c r="K26" s="20"/>
      <c r="L26" s="20"/>
      <c r="M26" s="20"/>
      <c r="N26" s="20"/>
      <c r="O26" s="20"/>
    </row>
    <row r="27" spans="1:17" s="22" customFormat="1" ht="31.5" x14ac:dyDescent="0.25">
      <c r="A27" s="48"/>
      <c r="B27" s="48"/>
      <c r="C27" s="19" t="s">
        <v>24</v>
      </c>
      <c r="D27" s="35">
        <f t="shared" si="2"/>
        <v>19527888.199999999</v>
      </c>
      <c r="E27" s="14">
        <v>3586079.3</v>
      </c>
      <c r="F27" s="14">
        <v>3737719.7</v>
      </c>
      <c r="G27" s="14">
        <v>3897202</v>
      </c>
      <c r="H27" s="14">
        <v>4065067.8</v>
      </c>
      <c r="I27" s="14">
        <v>4241819.4000000004</v>
      </c>
      <c r="J27" s="28"/>
      <c r="K27" s="28"/>
      <c r="L27" s="28"/>
      <c r="M27" s="28"/>
      <c r="N27" s="28"/>
      <c r="O27" s="28"/>
    </row>
    <row r="28" spans="1:17" s="18" customFormat="1" ht="31.5" x14ac:dyDescent="0.25">
      <c r="A28" s="48"/>
      <c r="B28" s="48"/>
      <c r="C28" s="19" t="s">
        <v>7</v>
      </c>
      <c r="D28" s="35">
        <f t="shared" si="2"/>
        <v>5065510.1399999997</v>
      </c>
      <c r="E28" s="55">
        <v>452397</v>
      </c>
      <c r="F28" s="55">
        <v>0</v>
      </c>
      <c r="G28" s="55">
        <v>448228.62</v>
      </c>
      <c r="H28" s="55">
        <v>2101531.69</v>
      </c>
      <c r="I28" s="55">
        <v>2063352.83</v>
      </c>
      <c r="J28" s="20"/>
      <c r="K28" s="20"/>
    </row>
    <row r="29" spans="1:17" s="18" customFormat="1" ht="31.5" x14ac:dyDescent="0.25">
      <c r="A29" s="48"/>
      <c r="B29" s="48"/>
      <c r="C29" s="19" t="s">
        <v>8</v>
      </c>
      <c r="D29" s="35">
        <f t="shared" si="2"/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</row>
    <row r="30" spans="1:17" s="18" customFormat="1" ht="31.5" x14ac:dyDescent="0.25">
      <c r="A30" s="48"/>
      <c r="B30" s="48"/>
      <c r="C30" s="19" t="s">
        <v>31</v>
      </c>
      <c r="D30" s="35">
        <f t="shared" si="2"/>
        <v>195468</v>
      </c>
      <c r="E30" s="14">
        <v>35802</v>
      </c>
      <c r="F30" s="14">
        <v>37377</v>
      </c>
      <c r="G30" s="14">
        <v>39021</v>
      </c>
      <c r="H30" s="14">
        <v>40738</v>
      </c>
      <c r="I30" s="14">
        <v>42530</v>
      </c>
    </row>
    <row r="31" spans="1:17" s="18" customFormat="1" ht="31.5" x14ac:dyDescent="0.25">
      <c r="A31" s="49"/>
      <c r="B31" s="49"/>
      <c r="C31" s="19" t="s">
        <v>23</v>
      </c>
      <c r="D31" s="35">
        <f t="shared" si="2"/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</row>
    <row r="32" spans="1:17" s="18" customFormat="1" ht="15.75" customHeight="1" x14ac:dyDescent="0.25">
      <c r="A32" s="47" t="s">
        <v>18</v>
      </c>
      <c r="B32" s="47" t="s">
        <v>32</v>
      </c>
      <c r="C32" s="19" t="s">
        <v>6</v>
      </c>
      <c r="D32" s="35">
        <f t="shared" si="2"/>
        <v>10065</v>
      </c>
      <c r="E32" s="14">
        <f t="shared" ref="E32:I32" si="9">E34+E35+E36+E37+E38+E39+E40</f>
        <v>2013</v>
      </c>
      <c r="F32" s="14">
        <f t="shared" si="9"/>
        <v>2013</v>
      </c>
      <c r="G32" s="14">
        <f t="shared" si="9"/>
        <v>2013</v>
      </c>
      <c r="H32" s="14">
        <f t="shared" si="9"/>
        <v>2013</v>
      </c>
      <c r="I32" s="14">
        <f t="shared" si="9"/>
        <v>2013</v>
      </c>
      <c r="J32" s="20"/>
      <c r="K32" s="20"/>
      <c r="L32" s="20"/>
      <c r="M32" s="20"/>
      <c r="N32" s="20"/>
      <c r="O32" s="20"/>
      <c r="P32" s="20"/>
    </row>
    <row r="33" spans="1:16" s="18" customFormat="1" ht="15.75" x14ac:dyDescent="0.25">
      <c r="A33" s="48"/>
      <c r="B33" s="48"/>
      <c r="C33" s="19" t="s">
        <v>25</v>
      </c>
      <c r="D33" s="35"/>
      <c r="E33" s="14"/>
      <c r="F33" s="14"/>
      <c r="G33" s="14"/>
      <c r="H33" s="14"/>
      <c r="I33" s="14"/>
    </row>
    <row r="34" spans="1:16" s="18" customFormat="1" ht="15.75" x14ac:dyDescent="0.25">
      <c r="A34" s="48"/>
      <c r="B34" s="48"/>
      <c r="C34" s="24" t="s">
        <v>9</v>
      </c>
      <c r="D34" s="35">
        <f t="shared" si="2"/>
        <v>505</v>
      </c>
      <c r="E34" s="14">
        <v>101</v>
      </c>
      <c r="F34" s="14">
        <v>101</v>
      </c>
      <c r="G34" s="14">
        <v>101</v>
      </c>
      <c r="H34" s="14">
        <v>101</v>
      </c>
      <c r="I34" s="14">
        <v>101</v>
      </c>
    </row>
    <row r="35" spans="1:16" s="18" customFormat="1" ht="15.75" x14ac:dyDescent="0.25">
      <c r="A35" s="48"/>
      <c r="B35" s="48"/>
      <c r="C35" s="24" t="s">
        <v>10</v>
      </c>
      <c r="D35" s="35">
        <f t="shared" si="2"/>
        <v>505</v>
      </c>
      <c r="E35" s="14">
        <v>101</v>
      </c>
      <c r="F35" s="14">
        <v>101</v>
      </c>
      <c r="G35" s="14">
        <v>101</v>
      </c>
      <c r="H35" s="14">
        <v>101</v>
      </c>
      <c r="I35" s="14">
        <v>101</v>
      </c>
    </row>
    <row r="36" spans="1:16" s="18" customFormat="1" ht="24" customHeight="1" x14ac:dyDescent="0.25">
      <c r="A36" s="48"/>
      <c r="B36" s="48"/>
      <c r="C36" s="24" t="s">
        <v>11</v>
      </c>
      <c r="D36" s="35">
        <f t="shared" si="2"/>
        <v>430</v>
      </c>
      <c r="E36" s="14">
        <v>86</v>
      </c>
      <c r="F36" s="14">
        <v>86</v>
      </c>
      <c r="G36" s="14">
        <v>86</v>
      </c>
      <c r="H36" s="14">
        <v>86</v>
      </c>
      <c r="I36" s="14">
        <v>86</v>
      </c>
    </row>
    <row r="37" spans="1:16" s="18" customFormat="1" ht="20.25" customHeight="1" x14ac:dyDescent="0.25">
      <c r="A37" s="48"/>
      <c r="B37" s="48"/>
      <c r="C37" s="24" t="s">
        <v>12</v>
      </c>
      <c r="D37" s="35">
        <f t="shared" si="2"/>
        <v>480</v>
      </c>
      <c r="E37" s="14">
        <v>96</v>
      </c>
      <c r="F37" s="14">
        <v>96</v>
      </c>
      <c r="G37" s="14">
        <v>96</v>
      </c>
      <c r="H37" s="14">
        <v>96</v>
      </c>
      <c r="I37" s="14">
        <v>96</v>
      </c>
    </row>
    <row r="38" spans="1:16" s="18" customFormat="1" ht="23.25" customHeight="1" x14ac:dyDescent="0.25">
      <c r="A38" s="48"/>
      <c r="B38" s="48"/>
      <c r="C38" s="24" t="s">
        <v>13</v>
      </c>
      <c r="D38" s="35">
        <f t="shared" si="2"/>
        <v>525</v>
      </c>
      <c r="E38" s="14">
        <v>105</v>
      </c>
      <c r="F38" s="14">
        <v>105</v>
      </c>
      <c r="G38" s="14">
        <v>105</v>
      </c>
      <c r="H38" s="14">
        <v>105</v>
      </c>
      <c r="I38" s="14">
        <v>105</v>
      </c>
    </row>
    <row r="39" spans="1:16" s="18" customFormat="1" ht="24" customHeight="1" x14ac:dyDescent="0.25">
      <c r="A39" s="48"/>
      <c r="B39" s="48"/>
      <c r="C39" s="24" t="s">
        <v>14</v>
      </c>
      <c r="D39" s="35">
        <f t="shared" si="2"/>
        <v>485</v>
      </c>
      <c r="E39" s="14">
        <v>97</v>
      </c>
      <c r="F39" s="14">
        <v>97</v>
      </c>
      <c r="G39" s="14">
        <v>97</v>
      </c>
      <c r="H39" s="14">
        <v>97</v>
      </c>
      <c r="I39" s="14">
        <v>97</v>
      </c>
    </row>
    <row r="40" spans="1:16" s="18" customFormat="1" ht="31.5" x14ac:dyDescent="0.25">
      <c r="A40" s="49"/>
      <c r="B40" s="49"/>
      <c r="C40" s="19" t="s">
        <v>24</v>
      </c>
      <c r="D40" s="35">
        <f t="shared" si="2"/>
        <v>7135</v>
      </c>
      <c r="E40" s="14">
        <v>1427</v>
      </c>
      <c r="F40" s="14">
        <v>1427</v>
      </c>
      <c r="G40" s="14">
        <v>1427</v>
      </c>
      <c r="H40" s="14">
        <v>1427</v>
      </c>
      <c r="I40" s="14">
        <v>1427</v>
      </c>
    </row>
    <row r="41" spans="1:16" s="18" customFormat="1" ht="15.75" customHeight="1" x14ac:dyDescent="0.25">
      <c r="A41" s="51" t="s">
        <v>19</v>
      </c>
      <c r="B41" s="51" t="s">
        <v>20</v>
      </c>
      <c r="C41" s="19" t="s">
        <v>6</v>
      </c>
      <c r="D41" s="35">
        <f t="shared" si="2"/>
        <v>269458</v>
      </c>
      <c r="E41" s="14">
        <f t="shared" ref="E41:H41" si="10">SUM(E43:E43)</f>
        <v>51170</v>
      </c>
      <c r="F41" s="14">
        <f t="shared" si="10"/>
        <v>52496</v>
      </c>
      <c r="G41" s="14">
        <f t="shared" si="10"/>
        <v>53856</v>
      </c>
      <c r="H41" s="14">
        <f t="shared" si="10"/>
        <v>55252</v>
      </c>
      <c r="I41" s="14">
        <f>SUM(I43:I43)</f>
        <v>56684</v>
      </c>
      <c r="J41" s="20"/>
      <c r="K41" s="20"/>
      <c r="L41" s="20"/>
      <c r="M41" s="20"/>
      <c r="N41" s="20"/>
      <c r="O41" s="20"/>
      <c r="P41" s="20"/>
    </row>
    <row r="42" spans="1:16" s="18" customFormat="1" ht="15.75" x14ac:dyDescent="0.25">
      <c r="A42" s="52"/>
      <c r="B42" s="52"/>
      <c r="C42" s="19" t="s">
        <v>25</v>
      </c>
      <c r="D42" s="35"/>
      <c r="E42" s="14"/>
      <c r="F42" s="14"/>
      <c r="G42" s="14"/>
      <c r="H42" s="14"/>
      <c r="I42" s="14"/>
    </row>
    <row r="43" spans="1:16" s="18" customFormat="1" ht="70.5" customHeight="1" x14ac:dyDescent="0.25">
      <c r="A43" s="53"/>
      <c r="B43" s="53"/>
      <c r="C43" s="23" t="s">
        <v>24</v>
      </c>
      <c r="D43" s="35">
        <f t="shared" si="2"/>
        <v>269458</v>
      </c>
      <c r="E43" s="17">
        <v>51170</v>
      </c>
      <c r="F43" s="17">
        <v>52496</v>
      </c>
      <c r="G43" s="17">
        <v>53856</v>
      </c>
      <c r="H43" s="17">
        <v>55252</v>
      </c>
      <c r="I43" s="17">
        <v>56684</v>
      </c>
      <c r="J43" s="27"/>
      <c r="K43" s="27"/>
      <c r="L43" s="27"/>
      <c r="M43" s="27"/>
      <c r="N43" s="27"/>
      <c r="O43" s="27"/>
    </row>
    <row r="44" spans="1:16" s="2" customFormat="1" ht="49.5" customHeight="1" x14ac:dyDescent="0.3">
      <c r="H44" s="25"/>
      <c r="I44" s="25"/>
    </row>
    <row r="45" spans="1:16" ht="67.5" customHeight="1" x14ac:dyDescent="0.35">
      <c r="A45" s="54" t="s">
        <v>34</v>
      </c>
      <c r="B45" s="54"/>
      <c r="C45" s="54"/>
      <c r="D45" s="34"/>
      <c r="E45" s="33"/>
      <c r="F45" s="33"/>
      <c r="G45" s="50" t="s">
        <v>35</v>
      </c>
      <c r="H45" s="50"/>
      <c r="I45" s="50"/>
    </row>
  </sheetData>
  <mergeCells count="19">
    <mergeCell ref="B25:B31"/>
    <mergeCell ref="G45:I45"/>
    <mergeCell ref="A41:A43"/>
    <mergeCell ref="B41:B43"/>
    <mergeCell ref="A32:A40"/>
    <mergeCell ref="B32:B40"/>
    <mergeCell ref="A25:A31"/>
    <mergeCell ref="A45:C45"/>
    <mergeCell ref="H1:I1"/>
    <mergeCell ref="G2:I2"/>
    <mergeCell ref="C4:C5"/>
    <mergeCell ref="A6:A18"/>
    <mergeCell ref="A19:A24"/>
    <mergeCell ref="B19:B24"/>
    <mergeCell ref="A3:I3"/>
    <mergeCell ref="D4:I4"/>
    <mergeCell ref="B6:B18"/>
    <mergeCell ref="A4:A5"/>
    <mergeCell ref="B4:B5"/>
  </mergeCells>
  <phoneticPr fontId="12" type="noConversion"/>
  <pageMargins left="0.78740157480314965" right="0.39370078740157483" top="1.3779527559055118" bottom="0.39370078740157483" header="0.31496062992125984" footer="0.31496062992125984"/>
  <pageSetup paperSize="9" scale="61" fitToHeight="2" orientation="landscape" r:id="rId1"/>
  <headerFooter differentOddEven="1"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2024-10-18T12:50:42Z</cp:lastPrinted>
  <dcterms:created xsi:type="dcterms:W3CDTF">2005-05-11T09:34:44Z</dcterms:created>
  <dcterms:modified xsi:type="dcterms:W3CDTF">2025-03-03T13:27:05Z</dcterms:modified>
</cp:coreProperties>
</file>