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855" windowWidth="11340" windowHeight="6015" tabRatio="694" activeTab="2"/>
  </bookViews>
  <sheets>
    <sheet name="табл1" sheetId="54" r:id="rId1"/>
    <sheet name="табл2" sheetId="56" r:id="rId2"/>
    <sheet name="табл3" sheetId="53" r:id="rId3"/>
  </sheets>
  <definedNames>
    <definedName name="_xlnm.Print_Titles" localSheetId="1">табл2!$5:$8</definedName>
    <definedName name="_xlnm.Print_Area" localSheetId="1">табл2!$A$1:$J$36</definedName>
    <definedName name="_xlnm.Print_Area" localSheetId="2">табл3!$A$1:$H$20</definedName>
  </definedNames>
  <calcPr calcId="145621" concurrentCalc="0"/>
</workbook>
</file>

<file path=xl/calcChain.xml><?xml version="1.0" encoding="utf-8"?>
<calcChain xmlns="http://schemas.openxmlformats.org/spreadsheetml/2006/main">
  <c r="G9" i="53" l="1"/>
  <c r="G13" i="53"/>
  <c r="L12" i="54"/>
  <c r="K12" i="54"/>
  <c r="J12" i="54"/>
  <c r="I12" i="54"/>
  <c r="J11" i="54"/>
  <c r="I11" i="54"/>
  <c r="H11" i="54"/>
  <c r="H12" i="54"/>
  <c r="H10" i="54"/>
  <c r="J11" i="56"/>
  <c r="J13" i="56"/>
  <c r="J10" i="56"/>
  <c r="E14" i="56"/>
  <c r="F13" i="56"/>
  <c r="E13" i="56"/>
  <c r="F12" i="56"/>
  <c r="E12" i="56"/>
  <c r="F11" i="56"/>
  <c r="E11" i="56"/>
  <c r="F9" i="53"/>
  <c r="G12" i="54"/>
  <c r="D15" i="56"/>
  <c r="I18" i="56"/>
  <c r="K11" i="54"/>
  <c r="K10" i="54"/>
  <c r="E11" i="54"/>
  <c r="F11" i="54"/>
  <c r="F15" i="56"/>
  <c r="G11" i="54"/>
  <c r="D11" i="56"/>
  <c r="D12" i="56"/>
  <c r="D13" i="56"/>
  <c r="D14" i="56"/>
  <c r="D20" i="56"/>
  <c r="D10" i="56"/>
  <c r="F12" i="54"/>
  <c r="E12" i="54"/>
  <c r="D12" i="54"/>
  <c r="E9" i="53"/>
  <c r="E21" i="56"/>
  <c r="O12" i="54"/>
  <c r="J10" i="54"/>
  <c r="H19" i="56"/>
  <c r="G20" i="56"/>
  <c r="G15" i="56"/>
  <c r="G10" i="56"/>
  <c r="E24" i="56"/>
  <c r="E19" i="56"/>
  <c r="I16" i="56"/>
  <c r="I22" i="56"/>
  <c r="I17" i="56"/>
  <c r="E18" i="56"/>
  <c r="E23" i="56"/>
  <c r="E22" i="56"/>
  <c r="I10" i="54"/>
  <c r="I23" i="56"/>
  <c r="H13" i="56"/>
  <c r="H15" i="56"/>
  <c r="I15" i="56"/>
  <c r="H11" i="56"/>
  <c r="H20" i="56"/>
  <c r="I20" i="56"/>
  <c r="J18" i="56"/>
  <c r="J23" i="56"/>
  <c r="J21" i="56"/>
  <c r="H12" i="56"/>
  <c r="J22" i="56"/>
  <c r="H10" i="56"/>
  <c r="I11" i="56"/>
  <c r="I12" i="56"/>
  <c r="I13" i="56"/>
  <c r="E20" i="56"/>
  <c r="G10" i="54"/>
  <c r="F20" i="56"/>
  <c r="F10" i="56"/>
  <c r="R10" i="54"/>
  <c r="I21" i="56"/>
  <c r="J20" i="56"/>
  <c r="I10" i="56"/>
  <c r="E10" i="54"/>
  <c r="E16" i="56"/>
  <c r="J16" i="56"/>
  <c r="D11" i="54"/>
  <c r="O11" i="54"/>
  <c r="F10" i="54"/>
  <c r="J12" i="56"/>
  <c r="O10" i="54"/>
  <c r="P11" i="54"/>
  <c r="P10" i="54"/>
  <c r="L11" i="54"/>
  <c r="D10" i="54"/>
  <c r="L10" i="54"/>
  <c r="E17" i="56"/>
  <c r="E15" i="56"/>
  <c r="J17" i="56"/>
  <c r="J15" i="56"/>
  <c r="E10" i="56"/>
</calcChain>
</file>

<file path=xl/sharedStrings.xml><?xml version="1.0" encoding="utf-8"?>
<sst xmlns="http://schemas.openxmlformats.org/spreadsheetml/2006/main" count="188" uniqueCount="98">
  <si>
    <t>в том числе:</t>
  </si>
  <si>
    <t>№ п/п</t>
  </si>
  <si>
    <t>1</t>
  </si>
  <si>
    <t>Наименование показателя (индикатора)</t>
  </si>
  <si>
    <t>Ед. измерения</t>
  </si>
  <si>
    <t>Статус</t>
  </si>
  <si>
    <t>федеральный бюджет</t>
  </si>
  <si>
    <t>областной бюджет</t>
  </si>
  <si>
    <t>всего, в том числе:</t>
  </si>
  <si>
    <t>план</t>
  </si>
  <si>
    <t>факт</t>
  </si>
  <si>
    <t>достигнутые</t>
  </si>
  <si>
    <t>Источники ресурсного обеспечения</t>
  </si>
  <si>
    <t xml:space="preserve">федеральный бюджет </t>
  </si>
  <si>
    <t>Основное мероприятие 2</t>
  </si>
  <si>
    <t>Наименование подпрограммы,  основного мероприятия, мероприятия</t>
  </si>
  <si>
    <t>МУНИЦИПАЛЬНАЯ ПРОГРАММА</t>
  </si>
  <si>
    <t>Муниципальная программа</t>
  </si>
  <si>
    <t>внебюджетные источники</t>
  </si>
  <si>
    <t>бюджет городского округа</t>
  </si>
  <si>
    <t>Основное мероприятие 1</t>
  </si>
  <si>
    <t>Значения показателей (индикаторов) муниципальной программы, подпрограммы муниципальной программы, основного мероприятия муниципальной программы</t>
  </si>
  <si>
    <t>уровень достижения показателя (индикатора), %</t>
  </si>
  <si>
    <t xml:space="preserve">предусмотрено муниципальной программой, 
тыс. руб. </t>
  </si>
  <si>
    <t>Заключение контрактов</t>
  </si>
  <si>
    <t xml:space="preserve">профинанси-ровано, 
тыс. руб. </t>
  </si>
  <si>
    <t>Наименование муниципальной программы, подпрограммы муниципальной программы, основного мероприятия муниципальной программы</t>
  </si>
  <si>
    <t>Таблица № 2</t>
  </si>
  <si>
    <t>Таблица № 3</t>
  </si>
  <si>
    <r>
      <t>Расходы за отчетный период</t>
    </r>
    <r>
      <rPr>
        <vertAlign val="superscript"/>
        <sz val="12"/>
        <rFont val="Times New Roman"/>
        <family val="1"/>
        <charset val="204"/>
      </rPr>
      <t>1</t>
    </r>
  </si>
  <si>
    <t xml:space="preserve">лимит на год, тыс. руб. </t>
  </si>
  <si>
    <t>выполнено (гр.8/гр.4), 
(%)</t>
  </si>
  <si>
    <t>выполнено (гр.8/гр.5), 
(%)</t>
  </si>
  <si>
    <t xml:space="preserve">всего
</t>
  </si>
  <si>
    <t xml:space="preserve">плановые внебюджетные ассигнования </t>
  </si>
  <si>
    <t xml:space="preserve">уточненные плановые бюджетные ассигнования </t>
  </si>
  <si>
    <t>Таблица № 1</t>
  </si>
  <si>
    <t xml:space="preserve">Основное мероприятие 1 Благоустройство дворовых территорий многоквартирных домов </t>
  </si>
  <si>
    <t xml:space="preserve">Основное мероприятие 2 «Благоустройство общественных территорий»
</t>
  </si>
  <si>
    <t xml:space="preserve">Управление строительной политики (Пешков В.А. - руководитель управления) </t>
  </si>
  <si>
    <t>Управы районов городского округа (руководители управ)</t>
  </si>
  <si>
    <t>Е.В. Горюшкина</t>
  </si>
  <si>
    <t>Н.В. Жуков</t>
  </si>
  <si>
    <t>228-30-22</t>
  </si>
  <si>
    <t>«Благоустройство общественных территорий»</t>
  </si>
  <si>
    <t>«Благоустройство дворовых территорий многоквартирных домов»</t>
  </si>
  <si>
    <r>
      <t xml:space="preserve">Обоснование отклонений значений показателя (индикатора) 
</t>
    </r>
    <r>
      <rPr>
        <u/>
        <sz val="12"/>
        <rFont val="Times New Roman"/>
        <family val="1"/>
        <charset val="204"/>
      </rPr>
      <t>на конец отчетного года</t>
    </r>
    <r>
      <rPr>
        <sz val="12"/>
        <rFont val="Times New Roman"/>
        <family val="1"/>
        <charset val="204"/>
      </rPr>
      <t xml:space="preserve"> 
(при наличии)</t>
    </r>
  </si>
  <si>
    <t>ед.</t>
  </si>
  <si>
    <t>Количество благоустроенных дворовых территорий</t>
  </si>
  <si>
    <t>1.1</t>
  </si>
  <si>
    <t>Основное мероприятие 1 «Благоустройство дворовых территорий многоквартирных домов»</t>
  </si>
  <si>
    <t>1.2</t>
  </si>
  <si>
    <t>Количество благоустроенных общественных территорий</t>
  </si>
  <si>
    <t>&lt;1&gt; В графе приводится фактическое значение показателя или индикатора за год, предшествующий отчетному.</t>
  </si>
  <si>
    <t xml:space="preserve">Отчет о выполнении Плана реализации муниципальной программы городского округа город Воронеж </t>
  </si>
  <si>
    <t>Исполнитель мероприятия (структурное подразделение администрации городского округа город Воронеж, иной главный распорядитель средств бюджета городского округа город Воронеж), Ф.И.О., должность исполнителя)</t>
  </si>
  <si>
    <t>Результаты реализации мероприятий</t>
  </si>
  <si>
    <t>Проблемы, возникшие в ходе реализации мероприятия</t>
  </si>
  <si>
    <t>запланированные</t>
  </si>
  <si>
    <t>план на отчетный год, тыс. руб.</t>
  </si>
  <si>
    <t>контракты, находящиеся в процессе размещения (указать стадию), тыс. руб.</t>
  </si>
  <si>
    <t>количество заключенных контрактов за отчетный период, ед.</t>
  </si>
  <si>
    <t>Всего</t>
  </si>
  <si>
    <t>бюджет городского округа город Воронеж</t>
  </si>
  <si>
    <t>выполнено, % (гр. 8/ гр. 4)</t>
  </si>
  <si>
    <t>Муниципальная программа городского округа город Воронеж "Формирование современной городской среды на территории городского округа город Воронеж"</t>
  </si>
  <si>
    <t>«Формирование современной городской среды на территории городского округа  город Воронеж »</t>
  </si>
  <si>
    <t>х</t>
  </si>
  <si>
    <t>нет</t>
  </si>
  <si>
    <t xml:space="preserve">"Формирование современной городской среды на территории городского округа город Воронеж" </t>
  </si>
  <si>
    <t>-</t>
  </si>
  <si>
    <t>Основное мероприятие 3</t>
  </si>
  <si>
    <t>«Создание, восстановление и реконструкция объектов централизованной (нецентрализованной) системы холодного водоснабжения»</t>
  </si>
  <si>
    <t>Основное мероприятие 2 «Благоустройство общественных территорий»</t>
  </si>
  <si>
    <t>Основное мероприятие 3 «Создание, восстановление и реконструкция объектов централизованной (нецентрализованной) системы холодного водоснабжения»</t>
  </si>
  <si>
    <t>1.3</t>
  </si>
  <si>
    <t>*сроки реализации основного мероприятия 3 запланированы на 2022 год</t>
  </si>
  <si>
    <t>Количество созданных, восстановленных и реконструированных объектов централизованной (нецентрализованной) системы холодного водоснабжения</t>
  </si>
  <si>
    <t>Управление строительной политики (Пешков В.А. - руководитель управления), управы районов городского округа (руководители управ)</t>
  </si>
  <si>
    <t>Количество проектов по благоустройству дворовых территорий многоквартирных домов, общественных территорий и созданию, восстановлению и реконструкции объектов централизованной (нецентрализованной) системы холодного водоснабжения</t>
  </si>
  <si>
    <t>В соответствии с муниципальной программой предусмотрено благоустроить 74 дворовых территорий</t>
  </si>
  <si>
    <t>Расходы бюджета городского округа город Воронеж за 2019 год</t>
  </si>
  <si>
    <t>уточненные плановые бюджетные ассигнования на 2019 год (тыс. руб.), в том числе:</t>
  </si>
  <si>
    <r>
      <rPr>
        <b/>
        <sz val="12"/>
        <rFont val="Times New Roman"/>
        <family val="1"/>
        <charset val="204"/>
      </rPr>
      <t xml:space="preserve">2018 </t>
    </r>
    <r>
      <rPr>
        <sz val="12"/>
        <rFont val="Times New Roman"/>
        <family val="1"/>
        <charset val="204"/>
      </rPr>
      <t xml:space="preserve">год </t>
    </r>
    <r>
      <rPr>
        <sz val="8"/>
        <color rgb="FF0000CC"/>
        <rFont val="Times New Roman"/>
        <family val="1"/>
        <charset val="204"/>
      </rPr>
      <t xml:space="preserve">&lt;1&gt; </t>
    </r>
  </si>
  <si>
    <r>
      <rPr>
        <b/>
        <sz val="12"/>
        <rFont val="Times New Roman"/>
        <family val="1"/>
        <charset val="204"/>
      </rPr>
      <t>2019</t>
    </r>
    <r>
      <rPr>
        <sz val="12"/>
        <rFont val="Times New Roman"/>
        <family val="1"/>
        <charset val="204"/>
      </rPr>
      <t xml:space="preserve"> год</t>
    </r>
  </si>
  <si>
    <t>В соответствии с муниципальной программой предусмотрено благоустройство 7 общественных территорий за счет консолидированного бюджета.</t>
  </si>
  <si>
    <t>заключено, тыс. руб. *</t>
  </si>
  <si>
    <t>*</t>
  </si>
  <si>
    <t>учтены суммы по исполнению в 2019 году</t>
  </si>
  <si>
    <t>По 2 объекта 2-х годичные контракты, по 1 объету разработано ПСД, еще 1 объект благоустройство перенесено на более поздний период</t>
  </si>
  <si>
    <t>Руководитель управления жилищно-коммунального хозяйства</t>
  </si>
  <si>
    <t>Д.В. Соломаха</t>
  </si>
  <si>
    <t>Информация
о расходах федерального, областного бюджетов, бюджета городского округа город Воронеж и внебюджетных источников на реализацию целей муниципальной программы городского округа город Воронеж «Формирование современной городской среды на территории городского округа  город Воронеж» 
по состоянию на 01.01.2020 года</t>
  </si>
  <si>
    <t>по состоянию на 01 января 2020  года</t>
  </si>
  <si>
    <t>профинансировано на 01.01.2020 г. (тыс. руб.), в том числе по источникам:</t>
  </si>
  <si>
    <t>В соостветчствии с муниципальной программой предусмотренные  мероприятия по благоустройству 74 дворовых территорий выполнены в полном объеме</t>
  </si>
  <si>
    <r>
      <t xml:space="preserve">Мероприятия по благоустройству 3-х общественных территорий выполнены в полном объеме (ул. Димитрова, Территория, прилегающей к Театру оперы и балета, бульвар Индустриальный). Переходящие 2 объекта на 2020 год в </t>
    </r>
    <r>
      <rPr>
        <sz val="12"/>
        <rFont val="Times New Roman"/>
        <family val="1"/>
        <charset val="204"/>
      </rPr>
      <t>(2-х годичный муниципальный контракт - п</t>
    </r>
    <r>
      <rPr>
        <sz val="11"/>
        <rFont val="Times New Roman"/>
        <family val="1"/>
        <charset val="204"/>
      </rPr>
      <t xml:space="preserve">арк "Орленок", мемориальный комплекс «Площадь Победы».                                                    Парк "Южный" разработана проектно-сметная документация.                Благоустройство у здания № 30а по проспекту Революции перенесено на более поздний период. 
</t>
    </r>
  </si>
  <si>
    <t xml:space="preserve">Сведения
о достижении значений показателей (индикаторов) реализации муниципальной программы городского округа город Воронеж «Формирование современной городской среды на территории городского округа  город Воронеж»                                     по состоянию на 01.01.2020 года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</si>
</sst>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"/>
  </numFmts>
  <fonts count="2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rgb="FF0000CC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sz val="18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sz val="18"/>
      <name val="Arial Cyr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3" fillId="0" borderId="0"/>
    <xf numFmtId="164" fontId="12" fillId="0" borderId="0" applyFont="0" applyFill="0" applyBorder="0" applyAlignment="0" applyProtection="0"/>
    <xf numFmtId="0" fontId="2" fillId="0" borderId="0"/>
    <xf numFmtId="0" fontId="1" fillId="0" borderId="0"/>
  </cellStyleXfs>
  <cellXfs count="178">
    <xf numFmtId="0" fontId="0" fillId="0" borderId="0" xfId="0"/>
    <xf numFmtId="0" fontId="4" fillId="0" borderId="0" xfId="0" applyFont="1"/>
    <xf numFmtId="0" fontId="0" fillId="0" borderId="0" xfId="0" applyFont="1"/>
    <xf numFmtId="0" fontId="9" fillId="0" borderId="0" xfId="0" applyFont="1" applyFill="1" applyAlignment="1">
      <alignment horizontal="center"/>
    </xf>
    <xf numFmtId="0" fontId="9" fillId="0" borderId="0" xfId="0" applyFont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9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0" applyFont="1" applyFill="1"/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vertical="center" wrapText="1"/>
    </xf>
    <xf numFmtId="0" fontId="0" fillId="0" borderId="0" xfId="0" applyFont="1" applyBorder="1"/>
    <xf numFmtId="49" fontId="8" fillId="0" borderId="0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wrapText="1"/>
    </xf>
    <xf numFmtId="0" fontId="13" fillId="2" borderId="0" xfId="0" applyFont="1" applyFill="1"/>
    <xf numFmtId="49" fontId="4" fillId="0" borderId="1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4" fillId="3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7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Border="1"/>
    <xf numFmtId="0" fontId="5" fillId="0" borderId="0" xfId="0" applyFont="1"/>
    <xf numFmtId="0" fontId="4" fillId="3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/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2" fontId="6" fillId="0" borderId="1" xfId="0" applyNumberFormat="1" applyFont="1" applyBorder="1" applyAlignment="1">
      <alignment horizontal="right" vertical="center"/>
    </xf>
    <xf numFmtId="0" fontId="6" fillId="0" borderId="1" xfId="0" applyFont="1" applyBorder="1"/>
    <xf numFmtId="3" fontId="15" fillId="0" borderId="1" xfId="0" applyNumberFormat="1" applyFont="1" applyBorder="1" applyAlignment="1">
      <alignment horizontal="right" vertical="center" wrapText="1"/>
    </xf>
    <xf numFmtId="165" fontId="6" fillId="0" borderId="1" xfId="0" applyNumberFormat="1" applyFont="1" applyBorder="1" applyAlignment="1">
      <alignment horizontal="right" vertical="center"/>
    </xf>
    <xf numFmtId="1" fontId="6" fillId="0" borderId="1" xfId="0" applyNumberFormat="1" applyFont="1" applyBorder="1" applyAlignment="1">
      <alignment horizontal="right" vertical="center"/>
    </xf>
    <xf numFmtId="1" fontId="6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1" xfId="0" applyFont="1" applyBorder="1" applyAlignment="1">
      <alignment horizontal="left" wrapText="1"/>
    </xf>
    <xf numFmtId="4" fontId="10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center" wrapText="1"/>
    </xf>
    <xf numFmtId="49" fontId="4" fillId="0" borderId="1" xfId="0" applyNumberFormat="1" applyFont="1" applyFill="1" applyBorder="1" applyAlignment="1">
      <alignment horizontal="left" wrapText="1"/>
    </xf>
    <xf numFmtId="4" fontId="4" fillId="0" borderId="1" xfId="0" applyNumberFormat="1" applyFont="1" applyFill="1" applyBorder="1" applyAlignment="1">
      <alignment horizontal="center" wrapText="1"/>
    </xf>
    <xf numFmtId="0" fontId="10" fillId="0" borderId="1" xfId="0" applyFont="1" applyBorder="1" applyAlignment="1">
      <alignment horizontal="left" vertical="top" wrapText="1"/>
    </xf>
    <xf numFmtId="4" fontId="4" fillId="0" borderId="0" xfId="0" applyNumberFormat="1" applyFont="1" applyAlignment="1">
      <alignment horizontal="right" vertical="center"/>
    </xf>
    <xf numFmtId="4" fontId="4" fillId="0" borderId="1" xfId="0" applyNumberFormat="1" applyFont="1" applyBorder="1" applyAlignment="1">
      <alignment horizontal="right"/>
    </xf>
    <xf numFmtId="49" fontId="4" fillId="0" borderId="1" xfId="0" applyNumberFormat="1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" fontId="6" fillId="3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20" fillId="0" borderId="5" xfId="0" applyNumberFormat="1" applyFont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/>
    </xf>
    <xf numFmtId="0" fontId="6" fillId="2" borderId="0" xfId="0" applyFont="1" applyFill="1"/>
    <xf numFmtId="0" fontId="6" fillId="0" borderId="0" xfId="0" applyFont="1" applyAlignment="1">
      <alignment horizontal="right"/>
    </xf>
    <xf numFmtId="0" fontId="16" fillId="0" borderId="0" xfId="0" applyFont="1" applyFill="1" applyAlignment="1">
      <alignment vertical="center" wrapText="1"/>
    </xf>
    <xf numFmtId="0" fontId="16" fillId="0" borderId="0" xfId="0" applyFont="1" applyFill="1"/>
    <xf numFmtId="0" fontId="16" fillId="0" borderId="0" xfId="0" applyFont="1" applyFill="1" applyAlignment="1">
      <alignment horizont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wrapText="1"/>
    </xf>
    <xf numFmtId="49" fontId="6" fillId="2" borderId="1" xfId="0" applyNumberFormat="1" applyFont="1" applyFill="1" applyBorder="1" applyAlignment="1">
      <alignment horizontal="left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21" fillId="0" borderId="0" xfId="0" applyFont="1"/>
    <xf numFmtId="0" fontId="22" fillId="0" borderId="0" xfId="0" applyFont="1"/>
    <xf numFmtId="0" fontId="24" fillId="0" borderId="0" xfId="0" applyFont="1"/>
    <xf numFmtId="0" fontId="25" fillId="0" borderId="0" xfId="0" applyFont="1"/>
    <xf numFmtId="49" fontId="23" fillId="0" borderId="0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right" vertical="center"/>
    </xf>
    <xf numFmtId="4" fontId="26" fillId="0" borderId="1" xfId="0" applyNumberFormat="1" applyFont="1" applyBorder="1" applyAlignment="1">
      <alignment horizontal="right" vertical="center" wrapText="1"/>
    </xf>
    <xf numFmtId="4" fontId="18" fillId="0" borderId="1" xfId="0" applyNumberFormat="1" applyFont="1" applyBorder="1" applyAlignment="1">
      <alignment horizontal="right" vertical="center" wrapText="1"/>
    </xf>
    <xf numFmtId="4" fontId="26" fillId="0" borderId="5" xfId="0" applyNumberFormat="1" applyFont="1" applyBorder="1" applyAlignment="1">
      <alignment horizontal="right" wrapText="1"/>
    </xf>
    <xf numFmtId="4" fontId="26" fillId="0" borderId="1" xfId="0" applyNumberFormat="1" applyFont="1" applyBorder="1" applyAlignment="1">
      <alignment horizontal="right" wrapText="1"/>
    </xf>
    <xf numFmtId="4" fontId="18" fillId="0" borderId="1" xfId="0" applyNumberFormat="1" applyFont="1" applyFill="1" applyBorder="1" applyAlignment="1">
      <alignment horizontal="right" wrapText="1"/>
    </xf>
    <xf numFmtId="4" fontId="18" fillId="0" borderId="1" xfId="4" applyNumberFormat="1" applyFont="1" applyFill="1" applyBorder="1" applyAlignment="1">
      <alignment horizontal="right" wrapText="1"/>
    </xf>
    <xf numFmtId="49" fontId="4" fillId="2" borderId="1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2" fontId="6" fillId="2" borderId="1" xfId="0" applyNumberFormat="1" applyFont="1" applyFill="1" applyBorder="1" applyAlignment="1">
      <alignment horizontal="right" vertical="center"/>
    </xf>
    <xf numFmtId="2" fontId="6" fillId="2" borderId="1" xfId="0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1" fontId="16" fillId="2" borderId="1" xfId="0" applyNumberFormat="1" applyFont="1" applyFill="1" applyBorder="1" applyAlignment="1">
      <alignment vertical="center" wrapText="1"/>
    </xf>
    <xf numFmtId="1" fontId="6" fillId="2" borderId="1" xfId="0" applyNumberFormat="1" applyFont="1" applyFill="1" applyBorder="1" applyAlignment="1">
      <alignment vertical="center" wrapText="1"/>
    </xf>
    <xf numFmtId="2" fontId="6" fillId="2" borderId="1" xfId="0" applyNumberFormat="1" applyFont="1" applyFill="1" applyBorder="1" applyAlignment="1">
      <alignment vertical="center"/>
    </xf>
    <xf numFmtId="49" fontId="6" fillId="2" borderId="1" xfId="0" applyNumberFormat="1" applyFont="1" applyFill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right" vertical="center"/>
    </xf>
    <xf numFmtId="3" fontId="15" fillId="2" borderId="1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right" vertical="center"/>
    </xf>
    <xf numFmtId="4" fontId="0" fillId="0" borderId="0" xfId="0" applyNumberFormat="1"/>
    <xf numFmtId="4" fontId="0" fillId="0" borderId="0" xfId="0" applyNumberFormat="1" applyFont="1"/>
    <xf numFmtId="4" fontId="18" fillId="2" borderId="1" xfId="0" applyNumberFormat="1" applyFont="1" applyFill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right" vertical="center" wrapText="1"/>
    </xf>
    <xf numFmtId="4" fontId="6" fillId="0" borderId="1" xfId="4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 wrapText="1"/>
    </xf>
    <xf numFmtId="4" fontId="6" fillId="0" borderId="0" xfId="0" applyNumberFormat="1" applyFont="1" applyAlignment="1">
      <alignment vertical="center"/>
    </xf>
    <xf numFmtId="49" fontId="24" fillId="2" borderId="0" xfId="0" applyNumberFormat="1" applyFont="1" applyFill="1" applyBorder="1" applyAlignment="1">
      <alignment wrapText="1"/>
    </xf>
    <xf numFmtId="0" fontId="6" fillId="0" borderId="0" xfId="0" applyFont="1" applyBorder="1"/>
    <xf numFmtId="0" fontId="0" fillId="0" borderId="0" xfId="0" applyBorder="1"/>
    <xf numFmtId="4" fontId="6" fillId="2" borderId="1" xfId="0" applyNumberFormat="1" applyFont="1" applyFill="1" applyBorder="1" applyAlignment="1">
      <alignment horizontal="right" vertical="center"/>
    </xf>
    <xf numFmtId="1" fontId="6" fillId="2" borderId="1" xfId="0" applyNumberFormat="1" applyFont="1" applyFill="1" applyBorder="1" applyAlignment="1">
      <alignment vertical="center"/>
    </xf>
    <xf numFmtId="1" fontId="6" fillId="0" borderId="3" xfId="0" applyNumberFormat="1" applyFont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 wrapText="1"/>
    </xf>
    <xf numFmtId="1" fontId="6" fillId="0" borderId="5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/>
    </xf>
    <xf numFmtId="0" fontId="16" fillId="0" borderId="14" xfId="0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49" fontId="24" fillId="2" borderId="0" xfId="0" applyNumberFormat="1" applyFont="1" applyFill="1" applyBorder="1" applyAlignment="1">
      <alignment horizont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/>
    </xf>
    <xf numFmtId="0" fontId="4" fillId="3" borderId="1" xfId="0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49" fontId="18" fillId="3" borderId="1" xfId="0" applyNumberFormat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49" fontId="4" fillId="0" borderId="0" xfId="0" applyNumberFormat="1" applyFont="1" applyFill="1" applyBorder="1" applyAlignment="1">
      <alignment horizontal="center" vertical="top" wrapText="1"/>
    </xf>
    <xf numFmtId="49" fontId="24" fillId="2" borderId="15" xfId="0" applyNumberFormat="1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3" borderId="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3" borderId="5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 applyProtection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3"/>
    <cellStyle name="Обычный 4" xfId="4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15"/>
  <sheetViews>
    <sheetView view="pageBreakPreview" zoomScale="71" zoomScaleNormal="85" zoomScaleSheetLayoutView="71" workbookViewId="0">
      <selection activeCell="L12" sqref="L12"/>
    </sheetView>
  </sheetViews>
  <sheetFormatPr defaultRowHeight="15" x14ac:dyDescent="0.25"/>
  <cols>
    <col min="1" max="1" width="4.85546875" style="35" customWidth="1"/>
    <col min="2" max="2" width="29" style="35" customWidth="1"/>
    <col min="3" max="3" width="30" style="35" customWidth="1"/>
    <col min="4" max="4" width="12.28515625" style="35" customWidth="1"/>
    <col min="5" max="6" width="14.28515625" style="35" customWidth="1"/>
    <col min="7" max="7" width="14.7109375" style="35" customWidth="1"/>
    <col min="8" max="8" width="15.28515625" style="35" customWidth="1"/>
    <col min="9" max="9" width="11.5703125" style="35" customWidth="1"/>
    <col min="10" max="10" width="11.7109375" style="35" customWidth="1"/>
    <col min="11" max="11" width="15" style="35" customWidth="1"/>
    <col min="12" max="12" width="17.140625" style="35" customWidth="1"/>
    <col min="13" max="13" width="21.28515625" style="35" customWidth="1"/>
    <col min="14" max="14" width="61.140625" style="35" bestFit="1" customWidth="1"/>
    <col min="15" max="15" width="14.85546875" style="35" customWidth="1"/>
    <col min="16" max="16" width="14.42578125" style="35" customWidth="1"/>
    <col min="17" max="17" width="15.7109375" style="35" customWidth="1"/>
    <col min="18" max="18" width="12.140625" style="35" customWidth="1"/>
    <col min="19" max="19" width="11.140625" style="35" customWidth="1"/>
    <col min="20" max="16384" width="9.140625" style="35"/>
  </cols>
  <sheetData>
    <row r="1" spans="1:19" ht="18.75" x14ac:dyDescent="0.3">
      <c r="B1" s="64"/>
      <c r="N1" s="65"/>
      <c r="O1" s="65"/>
      <c r="R1" s="27" t="s">
        <v>36</v>
      </c>
    </row>
    <row r="2" spans="1:19" x14ac:dyDescent="0.25">
      <c r="A2" s="66"/>
      <c r="B2" s="67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</row>
    <row r="3" spans="1:19" ht="27.75" customHeight="1" x14ac:dyDescent="0.25">
      <c r="A3" s="116" t="s">
        <v>54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</row>
    <row r="4" spans="1:19" ht="21" customHeight="1" x14ac:dyDescent="0.25">
      <c r="A4" s="116" t="s">
        <v>69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</row>
    <row r="5" spans="1:19" ht="21" customHeight="1" x14ac:dyDescent="0.25">
      <c r="A5" s="117" t="s">
        <v>93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</row>
    <row r="6" spans="1:19" x14ac:dyDescent="0.25">
      <c r="A6" s="118" t="s">
        <v>1</v>
      </c>
      <c r="B6" s="121" t="s">
        <v>15</v>
      </c>
      <c r="C6" s="122" t="s">
        <v>55</v>
      </c>
      <c r="D6" s="122" t="s">
        <v>81</v>
      </c>
      <c r="E6" s="122"/>
      <c r="F6" s="122"/>
      <c r="G6" s="122"/>
      <c r="H6" s="122"/>
      <c r="I6" s="122"/>
      <c r="J6" s="122"/>
      <c r="K6" s="122"/>
      <c r="L6" s="122"/>
      <c r="M6" s="122" t="s">
        <v>56</v>
      </c>
      <c r="N6" s="122"/>
      <c r="O6" s="123" t="s">
        <v>24</v>
      </c>
      <c r="P6" s="124"/>
      <c r="Q6" s="124"/>
      <c r="R6" s="125"/>
      <c r="S6" s="122" t="s">
        <v>57</v>
      </c>
    </row>
    <row r="7" spans="1:19" ht="27" customHeight="1" x14ac:dyDescent="0.25">
      <c r="A7" s="119"/>
      <c r="B7" s="121"/>
      <c r="C7" s="122"/>
      <c r="D7" s="123" t="s">
        <v>82</v>
      </c>
      <c r="E7" s="124"/>
      <c r="F7" s="124"/>
      <c r="G7" s="125"/>
      <c r="H7" s="121" t="s">
        <v>94</v>
      </c>
      <c r="I7" s="121"/>
      <c r="J7" s="121"/>
      <c r="K7" s="121"/>
      <c r="L7" s="121"/>
      <c r="M7" s="121" t="s">
        <v>58</v>
      </c>
      <c r="N7" s="121" t="s">
        <v>11</v>
      </c>
      <c r="O7" s="127" t="s">
        <v>59</v>
      </c>
      <c r="P7" s="127" t="s">
        <v>86</v>
      </c>
      <c r="Q7" s="113" t="s">
        <v>60</v>
      </c>
      <c r="R7" s="115" t="s">
        <v>61</v>
      </c>
      <c r="S7" s="122"/>
    </row>
    <row r="8" spans="1:19" ht="100.5" customHeight="1" x14ac:dyDescent="0.25">
      <c r="A8" s="120"/>
      <c r="B8" s="121"/>
      <c r="C8" s="122"/>
      <c r="D8" s="56" t="s">
        <v>62</v>
      </c>
      <c r="E8" s="56" t="s">
        <v>6</v>
      </c>
      <c r="F8" s="56" t="s">
        <v>7</v>
      </c>
      <c r="G8" s="56" t="s">
        <v>63</v>
      </c>
      <c r="H8" s="56" t="s">
        <v>62</v>
      </c>
      <c r="I8" s="56" t="s">
        <v>6</v>
      </c>
      <c r="J8" s="56" t="s">
        <v>7</v>
      </c>
      <c r="K8" s="56" t="s">
        <v>63</v>
      </c>
      <c r="L8" s="56" t="s">
        <v>64</v>
      </c>
      <c r="M8" s="121"/>
      <c r="N8" s="121"/>
      <c r="O8" s="128"/>
      <c r="P8" s="128"/>
      <c r="Q8" s="114"/>
      <c r="R8" s="115"/>
      <c r="S8" s="122"/>
    </row>
    <row r="9" spans="1:19" x14ac:dyDescent="0.25">
      <c r="A9" s="57">
        <v>1</v>
      </c>
      <c r="B9" s="58">
        <v>2</v>
      </c>
      <c r="C9" s="58">
        <v>3</v>
      </c>
      <c r="D9" s="58">
        <v>4</v>
      </c>
      <c r="E9" s="58">
        <v>5</v>
      </c>
      <c r="F9" s="58">
        <v>6</v>
      </c>
      <c r="G9" s="58">
        <v>7</v>
      </c>
      <c r="H9" s="58">
        <v>8</v>
      </c>
      <c r="I9" s="58">
        <v>9</v>
      </c>
      <c r="J9" s="58">
        <v>10</v>
      </c>
      <c r="K9" s="58">
        <v>11</v>
      </c>
      <c r="L9" s="58">
        <v>12</v>
      </c>
      <c r="M9" s="58">
        <v>13</v>
      </c>
      <c r="N9" s="58">
        <v>14</v>
      </c>
      <c r="O9" s="58">
        <v>15</v>
      </c>
      <c r="P9" s="58">
        <v>16</v>
      </c>
      <c r="Q9" s="59">
        <v>17</v>
      </c>
      <c r="R9" s="59">
        <v>18</v>
      </c>
      <c r="S9" s="60">
        <v>19</v>
      </c>
    </row>
    <row r="10" spans="1:19" ht="90" x14ac:dyDescent="0.25">
      <c r="A10" s="69">
        <v>1</v>
      </c>
      <c r="B10" s="70" t="s">
        <v>65</v>
      </c>
      <c r="C10" s="61" t="s">
        <v>67</v>
      </c>
      <c r="D10" s="38">
        <f>D11+D12</f>
        <v>518969.96826000005</v>
      </c>
      <c r="E10" s="38">
        <f>E11+E12</f>
        <v>472180.09096000006</v>
      </c>
      <c r="F10" s="38">
        <f t="shared" ref="F10:I10" si="0">F11+F12</f>
        <v>33226.323769999995</v>
      </c>
      <c r="G10" s="63">
        <f t="shared" si="0"/>
        <v>13563.553530000001</v>
      </c>
      <c r="H10" s="89">
        <f>H11+H12</f>
        <v>518966.1706699999</v>
      </c>
      <c r="I10" s="90">
        <f t="shared" si="0"/>
        <v>472180.03150999994</v>
      </c>
      <c r="J10" s="90">
        <f>J11+J12</f>
        <v>33226.333579999999</v>
      </c>
      <c r="K10" s="90">
        <f>K11+K12</f>
        <v>13559.80558</v>
      </c>
      <c r="L10" s="62">
        <f>H10/D10%</f>
        <v>99.999268244747796</v>
      </c>
      <c r="M10" s="39"/>
      <c r="N10" s="39"/>
      <c r="O10" s="79">
        <f>O11+O12</f>
        <v>518969.96826000005</v>
      </c>
      <c r="P10" s="38">
        <f>P11+P12</f>
        <v>535172.85000000009</v>
      </c>
      <c r="Q10" s="38">
        <v>0</v>
      </c>
      <c r="R10" s="42">
        <f>R11+R12</f>
        <v>20</v>
      </c>
      <c r="S10" s="38"/>
    </row>
    <row r="11" spans="1:19" ht="129" customHeight="1" x14ac:dyDescent="0.25">
      <c r="A11" s="36" t="s">
        <v>49</v>
      </c>
      <c r="B11" s="71" t="s">
        <v>37</v>
      </c>
      <c r="C11" s="72" t="s">
        <v>40</v>
      </c>
      <c r="D11" s="38">
        <f>SUM(E11:G11)</f>
        <v>222052.95</v>
      </c>
      <c r="E11" s="38">
        <f>табл2!F16</f>
        <v>217093.26</v>
      </c>
      <c r="F11" s="38">
        <f>табл2!F17</f>
        <v>4430.47</v>
      </c>
      <c r="G11" s="79">
        <f>табл2!F18</f>
        <v>529.22</v>
      </c>
      <c r="H11" s="62">
        <f>SUM(I11:K11)</f>
        <v>222049.44066999995</v>
      </c>
      <c r="I11" s="62">
        <f>табл2!H16</f>
        <v>217093.20150999996</v>
      </c>
      <c r="J11" s="62">
        <f>табл2!H17</f>
        <v>4430.4735799999999</v>
      </c>
      <c r="K11" s="62">
        <f>табл2!H18</f>
        <v>525.76558</v>
      </c>
      <c r="L11" s="62">
        <f>H11/D11%</f>
        <v>99.998419597668004</v>
      </c>
      <c r="M11" s="87" t="s">
        <v>80</v>
      </c>
      <c r="N11" s="37" t="s">
        <v>95</v>
      </c>
      <c r="O11" s="38">
        <f>D11</f>
        <v>222052.95</v>
      </c>
      <c r="P11" s="107">
        <f>O11</f>
        <v>222052.95</v>
      </c>
      <c r="Q11" s="106" t="s">
        <v>70</v>
      </c>
      <c r="R11" s="63">
        <v>12</v>
      </c>
      <c r="S11" s="63" t="s">
        <v>68</v>
      </c>
    </row>
    <row r="12" spans="1:19" ht="409.6" customHeight="1" x14ac:dyDescent="0.25">
      <c r="A12" s="36" t="s">
        <v>51</v>
      </c>
      <c r="B12" s="37" t="s">
        <v>38</v>
      </c>
      <c r="C12" s="37" t="s">
        <v>78</v>
      </c>
      <c r="D12" s="38">
        <f>SUM(E12:G12)</f>
        <v>296917.01826000004</v>
      </c>
      <c r="E12" s="79">
        <f>табл2!F21</f>
        <v>255086.83096000002</v>
      </c>
      <c r="F12" s="38">
        <f>табл2!F22</f>
        <v>28795.853769999998</v>
      </c>
      <c r="G12" s="111">
        <f>табл2!F23</f>
        <v>13034.333530000002</v>
      </c>
      <c r="H12" s="38">
        <f>SUM(I12:K12)</f>
        <v>296916.73</v>
      </c>
      <c r="I12" s="38">
        <f>табл2!H21</f>
        <v>255086.83</v>
      </c>
      <c r="J12" s="38">
        <f>табл2!H22</f>
        <v>28795.86</v>
      </c>
      <c r="K12" s="105">
        <f>табл2!H23</f>
        <v>13034.04</v>
      </c>
      <c r="L12" s="38">
        <f>H12/D12%</f>
        <v>99.999902915635573</v>
      </c>
      <c r="M12" s="87" t="s">
        <v>85</v>
      </c>
      <c r="N12" s="78" t="s">
        <v>96</v>
      </c>
      <c r="O12" s="49">
        <f>D12</f>
        <v>296917.01826000004</v>
      </c>
      <c r="P12" s="88">
        <v>313119.90000000002</v>
      </c>
      <c r="Q12" s="63" t="s">
        <v>70</v>
      </c>
      <c r="R12" s="63">
        <v>8</v>
      </c>
      <c r="S12" s="63" t="s">
        <v>68</v>
      </c>
    </row>
    <row r="13" spans="1:19" ht="198.75" customHeight="1" x14ac:dyDescent="0.25">
      <c r="A13" s="36" t="s">
        <v>75</v>
      </c>
      <c r="B13" s="37" t="s">
        <v>74</v>
      </c>
      <c r="C13" s="37" t="s">
        <v>39</v>
      </c>
      <c r="D13" s="99" t="s">
        <v>70</v>
      </c>
      <c r="E13" s="63" t="s">
        <v>70</v>
      </c>
      <c r="F13" s="63" t="s">
        <v>70</v>
      </c>
      <c r="G13" s="63" t="s">
        <v>70</v>
      </c>
      <c r="H13" s="41"/>
      <c r="I13" s="63" t="s">
        <v>70</v>
      </c>
      <c r="J13" s="63" t="s">
        <v>70</v>
      </c>
      <c r="K13" s="63" t="s">
        <v>70</v>
      </c>
      <c r="L13" s="63" t="s">
        <v>70</v>
      </c>
      <c r="M13" s="43" t="s">
        <v>76</v>
      </c>
      <c r="N13" s="63" t="s">
        <v>70</v>
      </c>
      <c r="O13" s="63" t="s">
        <v>70</v>
      </c>
      <c r="P13" s="63" t="s">
        <v>70</v>
      </c>
      <c r="Q13" s="63" t="s">
        <v>70</v>
      </c>
      <c r="R13" s="63" t="s">
        <v>70</v>
      </c>
      <c r="S13" s="63" t="s">
        <v>68</v>
      </c>
    </row>
    <row r="14" spans="1:19" x14ac:dyDescent="0.25">
      <c r="A14" s="35" t="s">
        <v>87</v>
      </c>
      <c r="B14" s="35" t="s">
        <v>88</v>
      </c>
    </row>
    <row r="15" spans="1:19" ht="46.5" customHeight="1" x14ac:dyDescent="0.35">
      <c r="B15" s="75" t="s">
        <v>90</v>
      </c>
      <c r="L15" s="126" t="s">
        <v>91</v>
      </c>
      <c r="M15" s="126"/>
    </row>
  </sheetData>
  <mergeCells count="19">
    <mergeCell ref="L15:M15"/>
    <mergeCell ref="O7:O8"/>
    <mergeCell ref="P7:P8"/>
    <mergeCell ref="Q7:Q8"/>
    <mergeCell ref="R7:R8"/>
    <mergeCell ref="A3:S3"/>
    <mergeCell ref="A4:S4"/>
    <mergeCell ref="A5:S5"/>
    <mergeCell ref="A6:A8"/>
    <mergeCell ref="B6:B8"/>
    <mergeCell ref="C6:C8"/>
    <mergeCell ref="D6:L6"/>
    <mergeCell ref="M6:N6"/>
    <mergeCell ref="O6:R6"/>
    <mergeCell ref="S6:S8"/>
    <mergeCell ref="D7:G7"/>
    <mergeCell ref="H7:L7"/>
    <mergeCell ref="M7:M8"/>
    <mergeCell ref="N7:N8"/>
  </mergeCells>
  <printOptions horizontalCentered="1"/>
  <pageMargins left="0.78740157480314965" right="0.78740157480314965" top="1.3385826771653544" bottom="0.35433070866141736" header="0" footer="0"/>
  <pageSetup paperSize="9" scale="38" firstPageNumber="13" fitToHeight="3" orientation="landscape" useFirstPageNumber="1" r:id="rId1"/>
  <headerFooter scaleWithDoc="0"/>
  <rowBreaks count="1" manualBreakCount="1">
    <brk id="1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P37"/>
  <sheetViews>
    <sheetView view="pageBreakPreview" zoomScale="85" zoomScaleNormal="75" zoomScaleSheetLayoutView="85" zoomScalePageLayoutView="89" workbookViewId="0">
      <selection activeCell="A30" sqref="A30"/>
    </sheetView>
  </sheetViews>
  <sheetFormatPr defaultRowHeight="12.75" x14ac:dyDescent="0.2"/>
  <cols>
    <col min="1" max="1" width="19.28515625" customWidth="1"/>
    <col min="2" max="2" width="60.5703125" customWidth="1"/>
    <col min="3" max="3" width="24.140625" customWidth="1"/>
    <col min="4" max="4" width="21.42578125" customWidth="1"/>
    <col min="5" max="5" width="16.140625" customWidth="1"/>
    <col min="6" max="6" width="20.140625" customWidth="1"/>
    <col min="7" max="7" width="19.42578125" customWidth="1"/>
    <col min="8" max="8" width="18.85546875" customWidth="1"/>
    <col min="9" max="9" width="16.85546875" customWidth="1"/>
    <col min="10" max="10" width="18" customWidth="1"/>
  </cols>
  <sheetData>
    <row r="1" spans="1:10" ht="18.75" x14ac:dyDescent="0.3">
      <c r="A1" s="11"/>
      <c r="B1" s="8"/>
      <c r="C1" s="7"/>
      <c r="D1" s="7"/>
      <c r="E1" s="7"/>
      <c r="F1" s="7"/>
      <c r="G1" s="7"/>
      <c r="H1" s="7"/>
      <c r="I1" s="7"/>
      <c r="J1" s="7" t="s">
        <v>27</v>
      </c>
    </row>
    <row r="2" spans="1:10" ht="18.75" x14ac:dyDescent="0.3">
      <c r="A2" s="11"/>
      <c r="B2" s="9"/>
      <c r="C2" s="10"/>
      <c r="D2" s="10"/>
      <c r="E2" s="10"/>
      <c r="F2" s="10"/>
      <c r="G2" s="10"/>
      <c r="H2" s="10"/>
      <c r="I2" s="10"/>
      <c r="J2" s="10"/>
    </row>
    <row r="3" spans="1:10" s="2" customFormat="1" ht="74.25" customHeight="1" x14ac:dyDescent="0.2">
      <c r="A3" s="129" t="s">
        <v>92</v>
      </c>
      <c r="B3" s="130"/>
      <c r="C3" s="130"/>
      <c r="D3" s="130"/>
      <c r="E3" s="130"/>
      <c r="F3" s="130"/>
      <c r="G3" s="130"/>
      <c r="H3" s="130"/>
      <c r="I3" s="130"/>
      <c r="J3" s="130"/>
    </row>
    <row r="4" spans="1:10" x14ac:dyDescent="0.2">
      <c r="A4" s="4"/>
      <c r="B4" s="6"/>
      <c r="C4" s="3"/>
      <c r="D4" s="3"/>
      <c r="E4" s="3"/>
      <c r="F4" s="3"/>
      <c r="G4" s="3"/>
      <c r="H4" s="3"/>
      <c r="I4" s="3"/>
      <c r="J4" s="3"/>
    </row>
    <row r="5" spans="1:10" ht="24.75" customHeight="1" x14ac:dyDescent="0.2">
      <c r="A5" s="144" t="s">
        <v>5</v>
      </c>
      <c r="B5" s="139" t="s">
        <v>26</v>
      </c>
      <c r="C5" s="133" t="s">
        <v>12</v>
      </c>
      <c r="D5" s="140" t="s">
        <v>29</v>
      </c>
      <c r="E5" s="141"/>
      <c r="F5" s="141"/>
      <c r="G5" s="142"/>
      <c r="H5" s="142"/>
      <c r="I5" s="142"/>
      <c r="J5" s="143"/>
    </row>
    <row r="6" spans="1:10" ht="24.75" customHeight="1" x14ac:dyDescent="0.2">
      <c r="A6" s="144"/>
      <c r="B6" s="139"/>
      <c r="C6" s="133"/>
      <c r="D6" s="146" t="s">
        <v>23</v>
      </c>
      <c r="E6" s="140" t="s">
        <v>30</v>
      </c>
      <c r="F6" s="155"/>
      <c r="G6" s="156"/>
      <c r="H6" s="149" t="s">
        <v>25</v>
      </c>
      <c r="I6" s="149" t="s">
        <v>31</v>
      </c>
      <c r="J6" s="152" t="s">
        <v>32</v>
      </c>
    </row>
    <row r="7" spans="1:10" ht="13.5" customHeight="1" x14ac:dyDescent="0.2">
      <c r="A7" s="144"/>
      <c r="B7" s="139"/>
      <c r="C7" s="133"/>
      <c r="D7" s="147"/>
      <c r="E7" s="149" t="s">
        <v>33</v>
      </c>
      <c r="F7" s="141" t="s">
        <v>0</v>
      </c>
      <c r="G7" s="156"/>
      <c r="H7" s="150"/>
      <c r="I7" s="150"/>
      <c r="J7" s="153"/>
    </row>
    <row r="8" spans="1:10" s="12" customFormat="1" ht="66" customHeight="1" x14ac:dyDescent="0.2">
      <c r="A8" s="144"/>
      <c r="B8" s="139"/>
      <c r="C8" s="133"/>
      <c r="D8" s="148"/>
      <c r="E8" s="157"/>
      <c r="F8" s="25" t="s">
        <v>35</v>
      </c>
      <c r="G8" s="24" t="s">
        <v>34</v>
      </c>
      <c r="H8" s="151"/>
      <c r="I8" s="151"/>
      <c r="J8" s="154"/>
    </row>
    <row r="9" spans="1:10" s="12" customFormat="1" ht="14.25" customHeight="1" x14ac:dyDescent="0.2">
      <c r="A9" s="19">
        <v>1</v>
      </c>
      <c r="B9" s="20">
        <v>2</v>
      </c>
      <c r="C9" s="18">
        <v>3</v>
      </c>
      <c r="D9" s="18">
        <v>4</v>
      </c>
      <c r="E9" s="23">
        <v>5</v>
      </c>
      <c r="F9" s="18">
        <v>6</v>
      </c>
      <c r="G9" s="21">
        <v>7</v>
      </c>
      <c r="H9" s="19">
        <v>8</v>
      </c>
      <c r="I9" s="19">
        <v>9</v>
      </c>
      <c r="J9" s="19">
        <v>10</v>
      </c>
    </row>
    <row r="10" spans="1:10" s="12" customFormat="1" ht="15.75" customHeight="1" x14ac:dyDescent="0.25">
      <c r="A10" s="138" t="s">
        <v>17</v>
      </c>
      <c r="B10" s="145" t="s">
        <v>66</v>
      </c>
      <c r="C10" s="44" t="s">
        <v>8</v>
      </c>
      <c r="D10" s="102">
        <f>D20+D15</f>
        <v>538869.65</v>
      </c>
      <c r="E10" s="80">
        <f>E15+E20</f>
        <v>518969.96826000005</v>
      </c>
      <c r="F10" s="80">
        <f>F15+F20</f>
        <v>518969.96826000005</v>
      </c>
      <c r="G10" s="80">
        <f>G15+G20</f>
        <v>0</v>
      </c>
      <c r="H10" s="81">
        <f>SUM(H11:H14)</f>
        <v>518966.1706699999</v>
      </c>
      <c r="I10" s="81">
        <f t="shared" ref="I10:I17" si="0">H10/D10%</f>
        <v>96.306438982043232</v>
      </c>
      <c r="J10" s="81">
        <f>H10/E10%</f>
        <v>99.999268244747796</v>
      </c>
    </row>
    <row r="11" spans="1:10" s="2" customFormat="1" ht="15.75" x14ac:dyDescent="0.2">
      <c r="A11" s="138"/>
      <c r="B11" s="145"/>
      <c r="C11" s="47" t="s">
        <v>13</v>
      </c>
      <c r="D11" s="88">
        <f t="shared" ref="D11:D12" si="1">D21+D16</f>
        <v>491381.79999999993</v>
      </c>
      <c r="E11" s="45">
        <f>F11+G11</f>
        <v>472180.09096000006</v>
      </c>
      <c r="F11" s="45">
        <f>F16+F21</f>
        <v>472180.09096000006</v>
      </c>
      <c r="G11" s="48"/>
      <c r="H11" s="49">
        <f>H16+H21</f>
        <v>472180.03150999994</v>
      </c>
      <c r="I11" s="49">
        <f t="shared" si="0"/>
        <v>96.092291474775834</v>
      </c>
      <c r="J11" s="49">
        <f>H11/E11%</f>
        <v>99.999987409464893</v>
      </c>
    </row>
    <row r="12" spans="1:10" s="2" customFormat="1" ht="15.75" x14ac:dyDescent="0.25">
      <c r="A12" s="138"/>
      <c r="B12" s="145"/>
      <c r="C12" s="50" t="s">
        <v>7</v>
      </c>
      <c r="D12" s="88">
        <f t="shared" si="1"/>
        <v>33618.199999999997</v>
      </c>
      <c r="E12" s="45">
        <f>F12+G12</f>
        <v>33226.323769999995</v>
      </c>
      <c r="F12" s="45">
        <f>F17+F22</f>
        <v>33226.323769999995</v>
      </c>
      <c r="G12" s="51"/>
      <c r="H12" s="88">
        <f>H17+H22</f>
        <v>33226.333579999999</v>
      </c>
      <c r="I12" s="49">
        <f t="shared" si="0"/>
        <v>98.834362279955513</v>
      </c>
      <c r="J12" s="49">
        <f t="shared" ref="J12:J18" si="2">H12/E12%</f>
        <v>100.00002952478305</v>
      </c>
    </row>
    <row r="13" spans="1:10" ht="31.5" x14ac:dyDescent="0.25">
      <c r="A13" s="138"/>
      <c r="B13" s="145"/>
      <c r="C13" s="50" t="s">
        <v>19</v>
      </c>
      <c r="D13" s="88">
        <f>D23+D18</f>
        <v>13869.65</v>
      </c>
      <c r="E13" s="45">
        <f>F13+G13</f>
        <v>13563.553530000001</v>
      </c>
      <c r="F13" s="104">
        <f>F18+F23</f>
        <v>13563.553530000001</v>
      </c>
      <c r="G13" s="51"/>
      <c r="H13" s="88">
        <f>H18+H23</f>
        <v>13559.80558</v>
      </c>
      <c r="I13" s="49">
        <f t="shared" si="0"/>
        <v>97.766025674764691</v>
      </c>
      <c r="J13" s="49">
        <f>H13/E13%</f>
        <v>99.972367492105136</v>
      </c>
    </row>
    <row r="14" spans="1:10" ht="31.5" x14ac:dyDescent="0.2">
      <c r="A14" s="138"/>
      <c r="B14" s="145"/>
      <c r="C14" s="16" t="s">
        <v>18</v>
      </c>
      <c r="D14" s="46">
        <f>D19+D24</f>
        <v>0</v>
      </c>
      <c r="E14" s="45">
        <f>G14+F14</f>
        <v>0</v>
      </c>
      <c r="F14" s="49">
        <v>0</v>
      </c>
      <c r="G14" s="46">
        <v>0</v>
      </c>
      <c r="H14" s="49">
        <v>0</v>
      </c>
      <c r="I14" s="49">
        <v>0</v>
      </c>
      <c r="J14" s="49">
        <v>0</v>
      </c>
    </row>
    <row r="15" spans="1:10" ht="15.75" customHeight="1" x14ac:dyDescent="0.25">
      <c r="A15" s="134" t="s">
        <v>20</v>
      </c>
      <c r="B15" s="135" t="s">
        <v>45</v>
      </c>
      <c r="C15" s="52" t="s">
        <v>8</v>
      </c>
      <c r="D15" s="80">
        <f>SUM(D16:D19)</f>
        <v>225491.24999999997</v>
      </c>
      <c r="E15" s="82">
        <f>SUM(E16:E19)</f>
        <v>222052.95</v>
      </c>
      <c r="F15" s="83">
        <f>SUM(F16:F19)</f>
        <v>222052.95</v>
      </c>
      <c r="G15" s="84">
        <f>G19</f>
        <v>0</v>
      </c>
      <c r="H15" s="81">
        <f>SUM(H16:H19)</f>
        <v>222049.44066999995</v>
      </c>
      <c r="I15" s="81">
        <f>H15/D15%</f>
        <v>98.473639518163111</v>
      </c>
      <c r="J15" s="81">
        <f t="shared" si="2"/>
        <v>99.998419597668004</v>
      </c>
    </row>
    <row r="16" spans="1:10" ht="15.75" x14ac:dyDescent="0.25">
      <c r="A16" s="134"/>
      <c r="B16" s="136"/>
      <c r="C16" s="47" t="s">
        <v>6</v>
      </c>
      <c r="D16" s="53">
        <v>220499.99999999997</v>
      </c>
      <c r="E16" s="54">
        <f>F16</f>
        <v>217093.26</v>
      </c>
      <c r="F16" s="54">
        <v>217093.26</v>
      </c>
      <c r="G16" s="51"/>
      <c r="H16" s="49">
        <v>217093.20150999996</v>
      </c>
      <c r="I16" s="49">
        <f t="shared" si="0"/>
        <v>98.454966671201817</v>
      </c>
      <c r="J16" s="49">
        <f t="shared" si="2"/>
        <v>99.999973057661919</v>
      </c>
    </row>
    <row r="17" spans="1:16" ht="15.75" x14ac:dyDescent="0.25">
      <c r="A17" s="134"/>
      <c r="B17" s="136"/>
      <c r="C17" s="55" t="s">
        <v>7</v>
      </c>
      <c r="D17" s="49">
        <v>4500</v>
      </c>
      <c r="E17" s="54">
        <f t="shared" ref="E17:E18" si="3">F17</f>
        <v>4430.47</v>
      </c>
      <c r="F17" s="54">
        <v>4430.47</v>
      </c>
      <c r="G17" s="51"/>
      <c r="H17" s="49">
        <v>4430.4735799999999</v>
      </c>
      <c r="I17" s="49">
        <f t="shared" si="0"/>
        <v>98.454968444444447</v>
      </c>
      <c r="J17" s="49">
        <f t="shared" si="2"/>
        <v>100.00008080406818</v>
      </c>
    </row>
    <row r="18" spans="1:16" ht="31.5" x14ac:dyDescent="0.25">
      <c r="A18" s="134"/>
      <c r="B18" s="136"/>
      <c r="C18" s="50" t="s">
        <v>19</v>
      </c>
      <c r="D18" s="49">
        <v>491.25</v>
      </c>
      <c r="E18" s="103">
        <f t="shared" si="3"/>
        <v>529.22</v>
      </c>
      <c r="F18" s="103">
        <v>529.22</v>
      </c>
      <c r="G18" s="51"/>
      <c r="H18" s="88">
        <v>525.76558</v>
      </c>
      <c r="I18" s="49">
        <f>H18/D18%</f>
        <v>107.02607226463105</v>
      </c>
      <c r="J18" s="49">
        <f t="shared" si="2"/>
        <v>99.34726200823853</v>
      </c>
    </row>
    <row r="19" spans="1:16" ht="31.5" x14ac:dyDescent="0.25">
      <c r="A19" s="134"/>
      <c r="B19" s="137"/>
      <c r="C19" s="55" t="s">
        <v>18</v>
      </c>
      <c r="D19" s="49">
        <v>0</v>
      </c>
      <c r="E19" s="46">
        <f>G19</f>
        <v>0</v>
      </c>
      <c r="F19" s="49">
        <v>0</v>
      </c>
      <c r="G19" s="46">
        <v>0</v>
      </c>
      <c r="H19" s="49">
        <f>G19</f>
        <v>0</v>
      </c>
      <c r="I19" s="49">
        <v>0</v>
      </c>
      <c r="J19" s="51"/>
    </row>
    <row r="20" spans="1:16" ht="15.75" customHeight="1" x14ac:dyDescent="0.25">
      <c r="A20" s="134" t="s">
        <v>14</v>
      </c>
      <c r="B20" s="135" t="s">
        <v>44</v>
      </c>
      <c r="C20" s="52" t="s">
        <v>8</v>
      </c>
      <c r="D20" s="80">
        <f>D21+D22+D23+D24</f>
        <v>313378.40000000002</v>
      </c>
      <c r="E20" s="80">
        <f>SUM(E21:E24)</f>
        <v>296917.01826000004</v>
      </c>
      <c r="F20" s="80">
        <f>SUM(F21:F23)</f>
        <v>296917.01826000004</v>
      </c>
      <c r="G20" s="80">
        <f>G24</f>
        <v>0</v>
      </c>
      <c r="H20" s="80">
        <f>SUM(H21:H24)</f>
        <v>296916.73</v>
      </c>
      <c r="I20" s="80">
        <f>H20/D20*100</f>
        <v>94.747031065319092</v>
      </c>
      <c r="J20" s="85">
        <f>H20/E20*100</f>
        <v>99.999902915635573</v>
      </c>
    </row>
    <row r="21" spans="1:16" ht="15.75" x14ac:dyDescent="0.2">
      <c r="A21" s="134"/>
      <c r="B21" s="136"/>
      <c r="C21" s="47" t="s">
        <v>6</v>
      </c>
      <c r="D21" s="46">
        <v>270881.8</v>
      </c>
      <c r="E21" s="45">
        <f>F21</f>
        <v>255086.83096000002</v>
      </c>
      <c r="F21" s="45">
        <v>255086.83096000002</v>
      </c>
      <c r="G21" s="46"/>
      <c r="H21" s="45">
        <v>255086.83</v>
      </c>
      <c r="I21" s="45">
        <f>H21/D21*100</f>
        <v>94.169054547038598</v>
      </c>
      <c r="J21" s="49">
        <f>H21/E21%</f>
        <v>99.999999623657544</v>
      </c>
    </row>
    <row r="22" spans="1:16" ht="15.75" x14ac:dyDescent="0.2">
      <c r="A22" s="134"/>
      <c r="B22" s="136"/>
      <c r="C22" s="55" t="s">
        <v>7</v>
      </c>
      <c r="D22" s="49">
        <v>29118.2</v>
      </c>
      <c r="E22" s="45">
        <f>F22</f>
        <v>28795.853769999998</v>
      </c>
      <c r="F22" s="45">
        <v>28795.853769999998</v>
      </c>
      <c r="G22" s="49"/>
      <c r="H22" s="45">
        <v>28795.86</v>
      </c>
      <c r="I22" s="49">
        <f>H22/D22%</f>
        <v>98.89299475929144</v>
      </c>
      <c r="J22" s="49">
        <f>H22/E22%</f>
        <v>100.00002163505918</v>
      </c>
    </row>
    <row r="23" spans="1:16" ht="31.5" x14ac:dyDescent="0.25">
      <c r="A23" s="134"/>
      <c r="B23" s="136"/>
      <c r="C23" s="50" t="s">
        <v>19</v>
      </c>
      <c r="D23" s="49">
        <v>13378.4</v>
      </c>
      <c r="E23" s="104">
        <f>F23</f>
        <v>13034.333530000002</v>
      </c>
      <c r="F23" s="104">
        <v>13034.333530000002</v>
      </c>
      <c r="G23" s="49"/>
      <c r="H23" s="45">
        <v>13034.04</v>
      </c>
      <c r="I23" s="49">
        <f>H23/D23%</f>
        <v>97.426000119595784</v>
      </c>
      <c r="J23" s="49">
        <f>H23/E23%</f>
        <v>99.997748024482235</v>
      </c>
    </row>
    <row r="24" spans="1:16" ht="33" customHeight="1" x14ac:dyDescent="0.2">
      <c r="A24" s="134"/>
      <c r="B24" s="137"/>
      <c r="C24" s="55" t="s">
        <v>18</v>
      </c>
      <c r="D24" s="49">
        <v>0</v>
      </c>
      <c r="E24" s="45">
        <f>G24</f>
        <v>0</v>
      </c>
      <c r="F24" s="45"/>
      <c r="G24" s="45">
        <v>0</v>
      </c>
      <c r="H24" s="49">
        <v>0</v>
      </c>
      <c r="I24" s="49">
        <v>0</v>
      </c>
      <c r="J24" s="49">
        <v>0</v>
      </c>
    </row>
    <row r="25" spans="1:16" ht="33" customHeight="1" x14ac:dyDescent="0.2">
      <c r="A25" s="134" t="s">
        <v>71</v>
      </c>
      <c r="B25" s="135" t="s">
        <v>72</v>
      </c>
      <c r="C25" s="52" t="s">
        <v>8</v>
      </c>
      <c r="D25" s="45" t="s">
        <v>70</v>
      </c>
      <c r="E25" s="45" t="s">
        <v>70</v>
      </c>
      <c r="F25" s="45" t="s">
        <v>70</v>
      </c>
      <c r="G25" s="45" t="s">
        <v>70</v>
      </c>
      <c r="H25" s="45" t="s">
        <v>70</v>
      </c>
      <c r="I25" s="45" t="s">
        <v>70</v>
      </c>
      <c r="J25" s="45" t="s">
        <v>70</v>
      </c>
    </row>
    <row r="26" spans="1:16" ht="33" customHeight="1" x14ac:dyDescent="0.2">
      <c r="A26" s="134"/>
      <c r="B26" s="136"/>
      <c r="C26" s="47" t="s">
        <v>6</v>
      </c>
      <c r="D26" s="45" t="s">
        <v>70</v>
      </c>
      <c r="E26" s="45" t="s">
        <v>70</v>
      </c>
      <c r="F26" s="45" t="s">
        <v>70</v>
      </c>
      <c r="G26" s="45" t="s">
        <v>70</v>
      </c>
      <c r="H26" s="45" t="s">
        <v>70</v>
      </c>
      <c r="I26" s="45" t="s">
        <v>70</v>
      </c>
      <c r="J26" s="45" t="s">
        <v>70</v>
      </c>
    </row>
    <row r="27" spans="1:16" ht="33" customHeight="1" x14ac:dyDescent="0.2">
      <c r="A27" s="134"/>
      <c r="B27" s="136"/>
      <c r="C27" s="55" t="s">
        <v>7</v>
      </c>
      <c r="D27" s="45" t="s">
        <v>70</v>
      </c>
      <c r="E27" s="45" t="s">
        <v>70</v>
      </c>
      <c r="F27" s="45" t="s">
        <v>70</v>
      </c>
      <c r="G27" s="45" t="s">
        <v>70</v>
      </c>
      <c r="H27" s="45" t="s">
        <v>70</v>
      </c>
      <c r="I27" s="45" t="s">
        <v>70</v>
      </c>
      <c r="J27" s="45" t="s">
        <v>70</v>
      </c>
    </row>
    <row r="28" spans="1:16" ht="32.25" customHeight="1" x14ac:dyDescent="0.25">
      <c r="A28" s="134"/>
      <c r="B28" s="136"/>
      <c r="C28" s="50" t="s">
        <v>19</v>
      </c>
      <c r="D28" s="45" t="s">
        <v>70</v>
      </c>
      <c r="E28" s="45" t="s">
        <v>70</v>
      </c>
      <c r="F28" s="45" t="s">
        <v>70</v>
      </c>
      <c r="G28" s="45" t="s">
        <v>70</v>
      </c>
      <c r="H28" s="45" t="s">
        <v>70</v>
      </c>
      <c r="I28" s="45" t="s">
        <v>70</v>
      </c>
      <c r="J28" s="45" t="s">
        <v>70</v>
      </c>
    </row>
    <row r="29" spans="1:16" ht="21.75" customHeight="1" x14ac:dyDescent="0.2">
      <c r="A29" s="134"/>
      <c r="B29" s="137"/>
      <c r="C29" s="55" t="s">
        <v>18</v>
      </c>
      <c r="D29" s="45" t="s">
        <v>70</v>
      </c>
      <c r="E29" s="45" t="s">
        <v>70</v>
      </c>
      <c r="F29" s="45" t="s">
        <v>70</v>
      </c>
      <c r="G29" s="45" t="s">
        <v>70</v>
      </c>
      <c r="H29" s="45" t="s">
        <v>70</v>
      </c>
      <c r="I29" s="45" t="s">
        <v>70</v>
      </c>
      <c r="J29" s="45" t="s">
        <v>70</v>
      </c>
    </row>
    <row r="30" spans="1:16" s="76" customFormat="1" ht="27.75" customHeight="1" x14ac:dyDescent="0.35">
      <c r="A30" s="75" t="s">
        <v>90</v>
      </c>
      <c r="C30" s="75"/>
      <c r="D30" s="75"/>
      <c r="E30" s="75"/>
      <c r="F30" s="75"/>
      <c r="G30" s="75"/>
      <c r="H30" s="160" t="s">
        <v>91</v>
      </c>
      <c r="I30" s="160"/>
      <c r="K30" s="77"/>
      <c r="M30" s="77"/>
      <c r="N30" s="77"/>
      <c r="O30" s="77"/>
      <c r="P30" s="77"/>
    </row>
    <row r="31" spans="1:16" ht="19.5" customHeight="1" x14ac:dyDescent="0.25">
      <c r="A31" s="13"/>
      <c r="B31" s="17"/>
      <c r="C31" s="159"/>
      <c r="D31" s="159"/>
      <c r="E31" s="159"/>
      <c r="F31" s="14"/>
      <c r="G31" s="159"/>
      <c r="H31" s="159"/>
      <c r="I31" s="14"/>
      <c r="J31" s="159"/>
      <c r="K31" s="159"/>
      <c r="L31" s="14"/>
      <c r="M31" s="14"/>
      <c r="N31" s="14"/>
      <c r="O31" s="14"/>
      <c r="P31" s="14"/>
    </row>
    <row r="32" spans="1:16" x14ac:dyDescent="0.2">
      <c r="A32" s="28" t="s">
        <v>41</v>
      </c>
      <c r="B32" s="29"/>
      <c r="C32" s="2"/>
      <c r="D32" s="2"/>
      <c r="E32" s="2"/>
      <c r="F32" s="101"/>
      <c r="G32" s="2"/>
      <c r="H32" s="2"/>
      <c r="I32" s="2"/>
      <c r="J32" s="2"/>
      <c r="K32" s="2"/>
      <c r="L32" s="2"/>
      <c r="M32" s="2"/>
    </row>
    <row r="33" spans="1:16" ht="15" x14ac:dyDescent="0.25">
      <c r="A33" s="158" t="s">
        <v>42</v>
      </c>
      <c r="B33" s="158"/>
      <c r="C33" s="158"/>
      <c r="D33" s="158"/>
      <c r="E33" s="158"/>
      <c r="F33" s="158"/>
      <c r="G33" s="158"/>
      <c r="H33" s="158"/>
      <c r="I33" s="158"/>
      <c r="J33" s="158"/>
      <c r="K33" s="158"/>
      <c r="L33" s="158"/>
      <c r="M33" s="158"/>
      <c r="N33" s="26"/>
      <c r="O33" s="26"/>
      <c r="P33" s="26"/>
    </row>
    <row r="34" spans="1:16" x14ac:dyDescent="0.2">
      <c r="A34" s="2" t="s">
        <v>43</v>
      </c>
      <c r="B34" s="2"/>
      <c r="C34" s="101"/>
      <c r="D34" s="101"/>
      <c r="E34" s="101"/>
      <c r="F34" s="2"/>
      <c r="G34" s="2"/>
      <c r="H34" s="2"/>
      <c r="I34" s="2"/>
      <c r="J34" s="2"/>
      <c r="K34" s="2"/>
      <c r="L34" s="2"/>
      <c r="M34" s="2"/>
    </row>
    <row r="35" spans="1:16" x14ac:dyDescent="0.2">
      <c r="C35" s="100"/>
    </row>
    <row r="36" spans="1:16" ht="15.75" x14ac:dyDescent="0.25">
      <c r="A36" s="131"/>
      <c r="B36" s="131"/>
      <c r="C36" s="1"/>
      <c r="D36" s="1"/>
      <c r="E36" s="1"/>
      <c r="F36" s="1"/>
      <c r="G36" s="1"/>
      <c r="H36" s="132"/>
      <c r="I36" s="132"/>
      <c r="J36" s="132"/>
    </row>
    <row r="37" spans="1:16" ht="19.5" customHeight="1" x14ac:dyDescent="0.25">
      <c r="A37" s="131"/>
      <c r="B37" s="131"/>
      <c r="C37" s="1"/>
      <c r="D37" s="1"/>
      <c r="E37" s="1"/>
      <c r="F37" s="1"/>
      <c r="G37" s="1"/>
      <c r="H37" s="132"/>
      <c r="I37" s="132"/>
      <c r="J37" s="132"/>
    </row>
  </sheetData>
  <mergeCells count="27">
    <mergeCell ref="J6:J8"/>
    <mergeCell ref="E6:G6"/>
    <mergeCell ref="F7:G7"/>
    <mergeCell ref="E7:E8"/>
    <mergeCell ref="A33:M33"/>
    <mergeCell ref="C31:E31"/>
    <mergeCell ref="G31:H31"/>
    <mergeCell ref="J31:K31"/>
    <mergeCell ref="A25:A29"/>
    <mergeCell ref="B25:B29"/>
    <mergeCell ref="H30:I30"/>
    <mergeCell ref="A3:J3"/>
    <mergeCell ref="A36:B37"/>
    <mergeCell ref="H36:J37"/>
    <mergeCell ref="C5:C8"/>
    <mergeCell ref="A15:A19"/>
    <mergeCell ref="B15:B19"/>
    <mergeCell ref="A20:A24"/>
    <mergeCell ref="B20:B24"/>
    <mergeCell ref="A10:A14"/>
    <mergeCell ref="B5:B8"/>
    <mergeCell ref="D5:J5"/>
    <mergeCell ref="A5:A8"/>
    <mergeCell ref="B10:B14"/>
    <mergeCell ref="D6:D8"/>
    <mergeCell ref="H6:H8"/>
    <mergeCell ref="I6:I8"/>
  </mergeCells>
  <printOptions horizontalCentered="1"/>
  <pageMargins left="0.78740157480314965" right="0.78740157480314965" top="1.3385826771653544" bottom="0.35433070866141736" header="0" footer="0"/>
  <pageSetup paperSize="9" scale="56" firstPageNumber="14" fitToHeight="0" orientation="landscape" useFirstPageNumber="1" r:id="rId1"/>
  <headerFooter scaleWithDoc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P27"/>
  <sheetViews>
    <sheetView tabSelected="1" view="pageBreakPreview" zoomScaleNormal="85" zoomScaleSheetLayoutView="100" workbookViewId="0">
      <selection activeCell="A4" sqref="A4:A6"/>
    </sheetView>
  </sheetViews>
  <sheetFormatPr defaultRowHeight="12.75" x14ac:dyDescent="0.2"/>
  <cols>
    <col min="1" max="1" width="8.28515625" customWidth="1"/>
    <col min="2" max="2" width="40.7109375" bestFit="1" customWidth="1"/>
    <col min="3" max="3" width="14.42578125" customWidth="1"/>
    <col min="4" max="4" width="19" customWidth="1"/>
    <col min="5" max="5" width="14.28515625" customWidth="1"/>
    <col min="6" max="6" width="13" customWidth="1"/>
    <col min="7" max="7" width="21.28515625" customWidth="1"/>
    <col min="8" max="8" width="26.28515625" customWidth="1"/>
  </cols>
  <sheetData>
    <row r="1" spans="1:8" ht="18.75" x14ac:dyDescent="0.3">
      <c r="A1" s="5"/>
      <c r="B1" s="15"/>
      <c r="C1" s="8"/>
      <c r="D1" s="7"/>
      <c r="E1" s="7"/>
      <c r="F1" s="7"/>
      <c r="G1" s="7"/>
      <c r="H1" s="22" t="s">
        <v>28</v>
      </c>
    </row>
    <row r="2" spans="1:8" ht="12.75" customHeight="1" x14ac:dyDescent="0.3">
      <c r="A2" s="5"/>
      <c r="B2" s="9"/>
      <c r="C2" s="9"/>
      <c r="D2" s="10"/>
      <c r="E2" s="10"/>
      <c r="F2" s="10"/>
      <c r="G2" s="10"/>
      <c r="H2" s="10"/>
    </row>
    <row r="3" spans="1:8" s="2" customFormat="1" ht="93" customHeight="1" x14ac:dyDescent="0.2">
      <c r="A3" s="129" t="s">
        <v>97</v>
      </c>
      <c r="B3" s="129"/>
      <c r="C3" s="129"/>
      <c r="D3" s="129"/>
      <c r="E3" s="129"/>
      <c r="F3" s="129"/>
      <c r="G3" s="129"/>
      <c r="H3" s="129"/>
    </row>
    <row r="4" spans="1:8" ht="15.75" x14ac:dyDescent="0.2">
      <c r="A4" s="167" t="s">
        <v>1</v>
      </c>
      <c r="B4" s="168" t="s">
        <v>3</v>
      </c>
      <c r="C4" s="167" t="s">
        <v>4</v>
      </c>
      <c r="D4" s="169" t="s">
        <v>21</v>
      </c>
      <c r="E4" s="170"/>
      <c r="F4" s="170"/>
      <c r="G4" s="171"/>
      <c r="H4" s="172" t="s">
        <v>46</v>
      </c>
    </row>
    <row r="5" spans="1:8" ht="15.75" x14ac:dyDescent="0.2">
      <c r="A5" s="167"/>
      <c r="B5" s="168"/>
      <c r="C5" s="167"/>
      <c r="D5" s="173" t="s">
        <v>83</v>
      </c>
      <c r="E5" s="175" t="s">
        <v>84</v>
      </c>
      <c r="F5" s="176"/>
      <c r="G5" s="177"/>
      <c r="H5" s="172"/>
    </row>
    <row r="6" spans="1:8" ht="47.25" x14ac:dyDescent="0.2">
      <c r="A6" s="167"/>
      <c r="B6" s="168"/>
      <c r="C6" s="167"/>
      <c r="D6" s="174"/>
      <c r="E6" s="31" t="s">
        <v>9</v>
      </c>
      <c r="F6" s="32" t="s">
        <v>10</v>
      </c>
      <c r="G6" s="32" t="s">
        <v>22</v>
      </c>
      <c r="H6" s="172"/>
    </row>
    <row r="7" spans="1:8" ht="15.75" x14ac:dyDescent="0.2">
      <c r="A7" s="31">
        <v>1</v>
      </c>
      <c r="B7" s="31">
        <v>2</v>
      </c>
      <c r="C7" s="31">
        <v>3</v>
      </c>
      <c r="D7" s="31">
        <v>4</v>
      </c>
      <c r="E7" s="31">
        <v>5</v>
      </c>
      <c r="F7" s="31">
        <v>6</v>
      </c>
      <c r="G7" s="31">
        <v>7</v>
      </c>
      <c r="H7" s="32">
        <v>8</v>
      </c>
    </row>
    <row r="8" spans="1:8" ht="27" customHeight="1" x14ac:dyDescent="0.2">
      <c r="A8" s="164" t="s">
        <v>16</v>
      </c>
      <c r="B8" s="165"/>
      <c r="C8" s="165"/>
      <c r="D8" s="165"/>
      <c r="E8" s="165"/>
      <c r="F8" s="165"/>
      <c r="G8" s="165"/>
      <c r="H8" s="166"/>
    </row>
    <row r="9" spans="1:8" ht="126" x14ac:dyDescent="0.2">
      <c r="A9" s="91" t="s">
        <v>2</v>
      </c>
      <c r="B9" s="86" t="s">
        <v>79</v>
      </c>
      <c r="C9" s="33" t="s">
        <v>47</v>
      </c>
      <c r="D9" s="92">
        <v>133</v>
      </c>
      <c r="E9" s="93">
        <f>E11+E13</f>
        <v>81</v>
      </c>
      <c r="F9" s="93">
        <f>F11+F13</f>
        <v>77</v>
      </c>
      <c r="G9" s="94">
        <f>F9/E9%</f>
        <v>95.061728395061721</v>
      </c>
      <c r="H9" s="43"/>
    </row>
    <row r="10" spans="1:8" ht="23.25" customHeight="1" x14ac:dyDescent="0.2">
      <c r="A10" s="164" t="s">
        <v>50</v>
      </c>
      <c r="B10" s="165"/>
      <c r="C10" s="165"/>
      <c r="D10" s="165"/>
      <c r="E10" s="165"/>
      <c r="F10" s="165"/>
      <c r="G10" s="165"/>
      <c r="H10" s="166"/>
    </row>
    <row r="11" spans="1:8" ht="42.75" customHeight="1" x14ac:dyDescent="0.2">
      <c r="A11" s="95" t="s">
        <v>49</v>
      </c>
      <c r="B11" s="87" t="s">
        <v>48</v>
      </c>
      <c r="C11" s="34" t="s">
        <v>47</v>
      </c>
      <c r="D11" s="96">
        <v>121</v>
      </c>
      <c r="E11" s="97">
        <v>74</v>
      </c>
      <c r="F11" s="98">
        <v>74</v>
      </c>
      <c r="G11" s="112">
        <v>100</v>
      </c>
      <c r="H11" s="43"/>
    </row>
    <row r="12" spans="1:8" ht="24" customHeight="1" x14ac:dyDescent="0.2">
      <c r="A12" s="164" t="s">
        <v>73</v>
      </c>
      <c r="B12" s="165"/>
      <c r="C12" s="165"/>
      <c r="D12" s="165"/>
      <c r="E12" s="165"/>
      <c r="F12" s="165"/>
      <c r="G12" s="165"/>
      <c r="H12" s="166"/>
    </row>
    <row r="13" spans="1:8" ht="93" customHeight="1" x14ac:dyDescent="0.2">
      <c r="A13" s="95" t="s">
        <v>51</v>
      </c>
      <c r="B13" s="87" t="s">
        <v>52</v>
      </c>
      <c r="C13" s="34" t="s">
        <v>47</v>
      </c>
      <c r="D13" s="96">
        <v>12</v>
      </c>
      <c r="E13" s="97">
        <v>7</v>
      </c>
      <c r="F13" s="98">
        <v>3</v>
      </c>
      <c r="G13" s="112">
        <f>F13/E13%</f>
        <v>42.857142857142854</v>
      </c>
      <c r="H13" s="43" t="s">
        <v>89</v>
      </c>
    </row>
    <row r="14" spans="1:8" ht="41.25" customHeight="1" x14ac:dyDescent="0.2">
      <c r="A14" s="161" t="s">
        <v>74</v>
      </c>
      <c r="B14" s="162"/>
      <c r="C14" s="162"/>
      <c r="D14" s="162"/>
      <c r="E14" s="162"/>
      <c r="F14" s="162"/>
      <c r="G14" s="162"/>
      <c r="H14" s="163"/>
    </row>
    <row r="15" spans="1:8" ht="63.75" customHeight="1" x14ac:dyDescent="0.2">
      <c r="A15" s="36" t="s">
        <v>75</v>
      </c>
      <c r="B15" s="37" t="s">
        <v>77</v>
      </c>
      <c r="C15" s="34" t="s">
        <v>47</v>
      </c>
      <c r="D15" s="42">
        <v>1</v>
      </c>
      <c r="E15" s="40" t="s">
        <v>70</v>
      </c>
      <c r="F15" s="40" t="s">
        <v>70</v>
      </c>
      <c r="G15" s="40" t="s">
        <v>70</v>
      </c>
      <c r="H15" s="43" t="s">
        <v>76</v>
      </c>
    </row>
    <row r="16" spans="1:8" ht="15" x14ac:dyDescent="0.25">
      <c r="A16" s="35" t="s">
        <v>53</v>
      </c>
      <c r="B16" s="35"/>
      <c r="C16" s="35"/>
      <c r="D16" s="35"/>
      <c r="E16" s="35"/>
      <c r="F16" s="35"/>
      <c r="G16" s="35"/>
      <c r="H16" s="35"/>
    </row>
    <row r="17" spans="1:16" ht="15" x14ac:dyDescent="0.25">
      <c r="A17" s="35"/>
      <c r="B17" s="35"/>
      <c r="C17" s="35"/>
      <c r="D17" s="35"/>
      <c r="E17" s="35"/>
      <c r="F17" s="35"/>
      <c r="G17" s="35"/>
      <c r="H17" s="109"/>
      <c r="I17" s="110"/>
    </row>
    <row r="18" spans="1:16" s="74" customFormat="1" ht="23.25" x14ac:dyDescent="0.35">
      <c r="A18" s="75" t="s">
        <v>90</v>
      </c>
      <c r="B18" s="73"/>
      <c r="C18" s="73"/>
      <c r="D18" s="73"/>
      <c r="E18" s="73"/>
      <c r="F18" s="73"/>
      <c r="G18" s="73"/>
      <c r="H18" s="108" t="s">
        <v>91</v>
      </c>
      <c r="I18" s="108"/>
    </row>
    <row r="19" spans="1:16" ht="15.75" x14ac:dyDescent="0.25">
      <c r="A19" s="1"/>
      <c r="B19" s="1"/>
      <c r="C19" s="1"/>
      <c r="D19" s="1"/>
      <c r="E19" s="1"/>
      <c r="F19" s="1"/>
      <c r="G19" s="1"/>
      <c r="H19" s="1"/>
    </row>
    <row r="20" spans="1:16" ht="15.75" x14ac:dyDescent="0.25">
      <c r="A20" s="1"/>
      <c r="B20" s="1"/>
      <c r="C20" s="1"/>
      <c r="D20" s="1"/>
      <c r="E20" s="1"/>
      <c r="F20" s="1"/>
      <c r="G20" s="1"/>
      <c r="H20" s="1"/>
    </row>
    <row r="21" spans="1:16" x14ac:dyDescent="0.2">
      <c r="A21" s="28" t="s">
        <v>41</v>
      </c>
      <c r="B21" s="29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1:16" ht="15" x14ac:dyDescent="0.25">
      <c r="A22" s="158" t="s">
        <v>42</v>
      </c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158"/>
      <c r="N22" s="26"/>
      <c r="O22" s="26"/>
      <c r="P22" s="26"/>
    </row>
    <row r="23" spans="1:16" x14ac:dyDescent="0.2">
      <c r="A23" s="30" t="s">
        <v>43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6" ht="15.75" x14ac:dyDescent="0.25">
      <c r="A24" s="1"/>
      <c r="B24" s="1"/>
      <c r="C24" s="1"/>
      <c r="D24" s="1"/>
      <c r="E24" s="1"/>
      <c r="F24" s="1"/>
      <c r="G24" s="1"/>
      <c r="H24" s="1"/>
    </row>
    <row r="25" spans="1:16" ht="15.75" x14ac:dyDescent="0.25">
      <c r="A25" s="1"/>
      <c r="B25" s="1"/>
      <c r="C25" s="1"/>
      <c r="D25" s="1"/>
      <c r="E25" s="1"/>
      <c r="F25" s="1"/>
      <c r="G25" s="1"/>
      <c r="H25" s="1"/>
    </row>
    <row r="26" spans="1:16" ht="15.75" x14ac:dyDescent="0.25">
      <c r="A26" s="1"/>
      <c r="B26" s="1"/>
      <c r="C26" s="1"/>
      <c r="D26" s="1"/>
      <c r="E26" s="1"/>
      <c r="F26" s="1"/>
      <c r="G26" s="1"/>
      <c r="H26" s="1"/>
    </row>
    <row r="27" spans="1:16" ht="15.75" x14ac:dyDescent="0.25">
      <c r="A27" s="1"/>
      <c r="B27" s="1"/>
      <c r="C27" s="1"/>
      <c r="D27" s="1"/>
      <c r="E27" s="1"/>
      <c r="F27" s="1"/>
      <c r="G27" s="1"/>
      <c r="H27" s="1"/>
    </row>
  </sheetData>
  <mergeCells count="13">
    <mergeCell ref="A22:M22"/>
    <mergeCell ref="A3:H3"/>
    <mergeCell ref="A14:H14"/>
    <mergeCell ref="A8:H8"/>
    <mergeCell ref="A10:H10"/>
    <mergeCell ref="A12:H12"/>
    <mergeCell ref="A4:A6"/>
    <mergeCell ref="B4:B6"/>
    <mergeCell ref="C4:C6"/>
    <mergeCell ref="D4:G4"/>
    <mergeCell ref="H4:H6"/>
    <mergeCell ref="D5:D6"/>
    <mergeCell ref="E5:G5"/>
  </mergeCells>
  <printOptions horizontalCentered="1"/>
  <pageMargins left="0.78740157480314965" right="0.78740157480314965" top="1.1417322834645669" bottom="0.35433070866141736" header="0" footer="0"/>
  <pageSetup paperSize="9" scale="67" firstPageNumber="11" fitToWidth="0" orientation="landscape" useFirstPageNumber="1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табл1</vt:lpstr>
      <vt:lpstr>табл2</vt:lpstr>
      <vt:lpstr>табл3</vt:lpstr>
      <vt:lpstr>табл2!Заголовки_для_печати</vt:lpstr>
      <vt:lpstr>табл2!Область_печати</vt:lpstr>
      <vt:lpstr>табл3!Область_печати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Болдырева А.А.</cp:lastModifiedBy>
  <cp:lastPrinted>2020-02-05T09:15:41Z</cp:lastPrinted>
  <dcterms:created xsi:type="dcterms:W3CDTF">2005-05-11T09:34:44Z</dcterms:created>
  <dcterms:modified xsi:type="dcterms:W3CDTF">2020-02-05T09:15:54Z</dcterms:modified>
</cp:coreProperties>
</file>