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35" windowWidth="11340" windowHeight="6135" tabRatio="694" activeTab="1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0">табл1!#REF!</definedName>
    <definedName name="_xlnm.Print_Titles" localSheetId="1">табл2!$5:$8</definedName>
    <definedName name="_xlnm.Print_Titles" localSheetId="2">табл3!#REF!</definedName>
    <definedName name="_xlnm.Print_Area" localSheetId="0">табл1!$A$1:$S$16</definedName>
    <definedName name="_xlnm.Print_Area" localSheetId="1">табл2!$A$1:$J$36</definedName>
    <definedName name="_xlnm.Print_Area" localSheetId="2">табл3!$A$1:$H$18</definedName>
  </definedNames>
  <calcPr calcId="145621"/>
</workbook>
</file>

<file path=xl/calcChain.xml><?xml version="1.0" encoding="utf-8"?>
<calcChain xmlns="http://schemas.openxmlformats.org/spreadsheetml/2006/main">
  <c r="H10" i="56" l="1"/>
  <c r="H15" i="56"/>
  <c r="H20" i="56"/>
  <c r="J10" i="54" l="1"/>
  <c r="H10" i="54"/>
  <c r="H19" i="56" l="1"/>
  <c r="F15" i="56"/>
  <c r="P10" i="54" l="1"/>
  <c r="G14" i="56" l="1"/>
  <c r="F9" i="53" l="1"/>
  <c r="G9" i="53" s="1"/>
  <c r="E9" i="53"/>
  <c r="G11" i="53" l="1"/>
  <c r="F10" i="56"/>
  <c r="G10" i="56"/>
  <c r="G20" i="56"/>
  <c r="G15" i="56"/>
  <c r="O12" i="54" l="1"/>
  <c r="D10" i="54"/>
  <c r="E24" i="56" l="1"/>
  <c r="E19" i="56"/>
  <c r="H16" i="56" l="1"/>
  <c r="G13" i="53" l="1"/>
  <c r="I16" i="56"/>
  <c r="J24" i="56"/>
  <c r="I24" i="56"/>
  <c r="I14" i="56"/>
  <c r="H23" i="56"/>
  <c r="I23" i="56" s="1"/>
  <c r="H22" i="56"/>
  <c r="I22" i="56" s="1"/>
  <c r="H21" i="56"/>
  <c r="H11" i="56" s="1"/>
  <c r="H18" i="56"/>
  <c r="I18" i="56" s="1"/>
  <c r="H17" i="56"/>
  <c r="I17" i="56" s="1"/>
  <c r="F18" i="56"/>
  <c r="E18" i="56" s="1"/>
  <c r="F17" i="56"/>
  <c r="E17" i="56" s="1"/>
  <c r="F16" i="56"/>
  <c r="F23" i="56"/>
  <c r="E23" i="56" s="1"/>
  <c r="F22" i="56"/>
  <c r="E22" i="56" s="1"/>
  <c r="F21" i="56"/>
  <c r="E21" i="56" s="1"/>
  <c r="D15" i="56"/>
  <c r="O10" i="54"/>
  <c r="I10" i="54"/>
  <c r="E16" i="56" l="1"/>
  <c r="J16" i="56" s="1"/>
  <c r="F11" i="56"/>
  <c r="E11" i="56" s="1"/>
  <c r="J18" i="56"/>
  <c r="J17" i="56"/>
  <c r="J23" i="56"/>
  <c r="H13" i="56"/>
  <c r="I11" i="56"/>
  <c r="J21" i="56"/>
  <c r="H12" i="56"/>
  <c r="J22" i="56"/>
  <c r="I15" i="56"/>
  <c r="I12" i="56" l="1"/>
  <c r="E15" i="56"/>
  <c r="J15" i="56" s="1"/>
  <c r="I13" i="56"/>
  <c r="L11" i="54"/>
  <c r="E20" i="56" l="1"/>
  <c r="E14" i="56"/>
  <c r="J14" i="56" s="1"/>
  <c r="E10" i="56" l="1"/>
  <c r="J10" i="56" s="1"/>
  <c r="K10" i="54"/>
  <c r="E10" i="54" l="1"/>
  <c r="G10" i="54"/>
  <c r="F20" i="56"/>
  <c r="F13" i="56"/>
  <c r="J11" i="56"/>
  <c r="F12" i="56"/>
  <c r="F10" i="54" l="1"/>
  <c r="R10" i="54" l="1"/>
  <c r="L10" i="54" l="1"/>
  <c r="L12" i="54"/>
  <c r="I21" i="56"/>
  <c r="J20" i="56" l="1"/>
  <c r="D10" i="56"/>
  <c r="I10" i="56" s="1"/>
  <c r="E13" i="56"/>
  <c r="J13" i="56" s="1"/>
  <c r="E12" i="56"/>
  <c r="J12" i="56" s="1"/>
  <c r="D20" i="56" l="1"/>
  <c r="I20" i="56" s="1"/>
</calcChain>
</file>

<file path=xl/sharedStrings.xml><?xml version="1.0" encoding="utf-8"?>
<sst xmlns="http://schemas.openxmlformats.org/spreadsheetml/2006/main" count="186" uniqueCount="98">
  <si>
    <t>в том числе:</t>
  </si>
  <si>
    <t>№ п/п</t>
  </si>
  <si>
    <t>1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</si>
  <si>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</si>
  <si>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</si>
  <si>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</si>
  <si>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</si>
  <si>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</si>
  <si>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всего, в том числе:</t>
  </si>
  <si>
    <t>план</t>
  </si>
  <si>
    <t>факт</t>
  </si>
  <si>
    <t>достигнутые</t>
  </si>
  <si>
    <t>Источники ресурсного обеспечения</t>
  </si>
  <si>
    <t xml:space="preserve">федеральный бюджет </t>
  </si>
  <si>
    <t>Основное мероприятие 2</t>
  </si>
  <si>
    <t>Наименование подпрограммы,  основного мероприятия, мероприятия</t>
  </si>
  <si>
    <t>МУНИЦИПАЛЬНАЯ ПРОГРАММА</t>
  </si>
  <si>
    <t>Муниципальная программа</t>
  </si>
  <si>
    <t>внебюджетные источники</t>
  </si>
  <si>
    <t>бюджет городского округа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</si>
  <si>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</si>
  <si>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</si>
  <si>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уровень достижения показателя (индикатора), %</t>
  </si>
  <si>
    <t xml:space="preserve">предусмотрено муниципальной программой, 
тыс. руб. </t>
  </si>
  <si>
    <t>Заключение контрактов</t>
  </si>
  <si>
    <t xml:space="preserve">профинанси-ровано, 
тыс. руб. 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</si>
  <si>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</si>
  <si>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Таблица № 2</t>
  </si>
  <si>
    <t>Таблица № 3</t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</si>
  <si>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</si>
  <si>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t xml:space="preserve">лимит на год, тыс. руб. </t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</si>
  <si>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</si>
  <si>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</si>
  <si>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</si>
  <si>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</si>
  <si>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</si>
  <si>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</si>
  <si>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>0,00</t>
  </si>
  <si>
    <t xml:space="preserve">Основное мероприятие 1 Благоустройство дворовых территорий многоквартирных домов </t>
  </si>
  <si>
    <t xml:space="preserve">Основное мероприятие 2 «Благоустройство общественных территорий»
</t>
  </si>
  <si>
    <t xml:space="preserve">Управление строительной политики (Пешков В.А. - руководитель управления) </t>
  </si>
  <si>
    <t>Управы районов городского округа (руководители управ)</t>
  </si>
  <si>
    <t>Е.В. Горюшкина</t>
  </si>
  <si>
    <t>Н.В. Жуков</t>
  </si>
  <si>
    <t>228-30-22</t>
  </si>
  <si>
    <t>«Благоустройство общественных территорий»</t>
  </si>
  <si>
    <t>«Благоустройство дворовых территорий многоквартирных домов»</t>
  </si>
  <si>
    <r>
      <t xml:space="preserve">Обоснование отклонений значений показателя (индикатора) 
</t>
    </r>
    <r>
      <rPr>
        <u/>
        <sz val="12"/>
        <rFont val="Times New Roman"/>
        <family val="1"/>
        <charset val="204"/>
      </rPr>
      <t>на конец отчетного года</t>
    </r>
    <r>
      <rPr>
        <sz val="12"/>
        <rFont val="Times New Roman"/>
        <family val="1"/>
        <charset val="204"/>
      </rPr>
      <t xml:space="preserve"> 
(при наличии)</t>
    </r>
  </si>
  <si>
    <r>
      <rPr>
        <b/>
        <sz val="12"/>
        <rFont val="Times New Roman"/>
        <family val="1"/>
        <charset val="204"/>
      </rPr>
      <t xml:space="preserve">2017 </t>
    </r>
    <r>
      <rPr>
        <sz val="12"/>
        <rFont val="Times New Roman"/>
        <family val="1"/>
        <charset val="204"/>
      </rPr>
      <t xml:space="preserve">год </t>
    </r>
    <r>
      <rPr>
        <sz val="8"/>
        <color rgb="FF0000CC"/>
        <rFont val="Times New Roman"/>
        <family val="1"/>
        <charset val="204"/>
      </rPr>
      <t xml:space="preserve">&lt;1&gt; </t>
    </r>
  </si>
  <si>
    <r>
      <rPr>
        <b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</si>
  <si>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ед.</t>
  </si>
  <si>
    <t>Количество благоустроенных дворовых территорий</t>
  </si>
  <si>
    <t>1.1</t>
  </si>
  <si>
    <t>Основное мероприятие 1 «Благоустройство дворовых территорий многоквартирных домов»</t>
  </si>
  <si>
    <t>1.2</t>
  </si>
  <si>
    <t>Количество благоустроенных общественных территорий</t>
  </si>
  <si>
    <t>&lt;1&gt; В графе приводится фактическое значение показателя или индикатора за год, предшествующий отчетному.</t>
  </si>
  <si>
    <t xml:space="preserve">Отчет о выполнении Плана реализации муниципальной программы городского округа город Воронеж 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</si>
  <si>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</si>
  <si>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>Результаты реализации мероприятий</t>
  </si>
  <si>
    <t>Проблемы, возникшие в ходе реализации мероприятия</t>
  </si>
  <si>
    <t>запланированные</t>
  </si>
  <si>
    <t>план на отчетный год, тыс. руб.</t>
  </si>
  <si>
    <t>заключено, тыс. руб.</t>
  </si>
  <si>
    <t>контракты, находящиеся в процессе размещения (указать стадию), тыс. руб.</t>
  </si>
  <si>
    <t>количество заключенных контрактов за отчетный период, ед.</t>
  </si>
  <si>
    <t>Всего</t>
  </si>
  <si>
    <t>бюджет городского округа город Воронеж</t>
  </si>
  <si>
    <t>выполнено, % (гр. 8/ гр. 4)</t>
  </si>
  <si>
    <t>Муниципальная программа городского округа город Воронеж "Формирование современной городской среды на территории городского округа город Воронеж"</t>
  </si>
  <si>
    <t>«Формирование современной городской среды на территории городского округа  город Воронеж »</t>
  </si>
  <si>
    <t>х</t>
  </si>
  <si>
    <t>Расходы бюджета городского округа город Воронеж за 2018 год</t>
  </si>
  <si>
    <t>уточненные плановые бюджетные ассигнования на 2018 год (тыс. руб.), в том числе:</t>
  </si>
  <si>
    <t>нет</t>
  </si>
  <si>
    <t xml:space="preserve">"Формирование современной городской среды на территории городского округа город Воронеж" </t>
  </si>
  <si>
    <t>-</t>
  </si>
  <si>
    <t>Основное мероприятие 3</t>
  </si>
  <si>
    <t>«Создание, восстановление и реконструкция объектов централизованной (нецентрализованной) системы холодного водоснабжения»</t>
  </si>
  <si>
    <t>Основное мероприятие 2 «Благоустройство общественных территорий»</t>
  </si>
  <si>
    <t>Основное мероприятие 3 «Создание, восстановление и реконструкция объектов централизованной (нецентрализованной) системы холодного водоснабжения»</t>
  </si>
  <si>
    <t>1.3</t>
  </si>
  <si>
    <t>*сроки реализации основного мероприятия 3 запланированы на 2022 год</t>
  </si>
  <si>
    <t>Количество созданных, восстановленных и реконструированных объектов централизованной (нецентрализованной) системы холодного водоснабжения</t>
  </si>
  <si>
    <t>профинансировано на 01.10.2018 г. (тыс. руб.), в том числе по источникам:</t>
  </si>
  <si>
    <t>Управление строительной политики (Пешков В.А. - руководитель управления), управы районов городского округа (руководители управ)</t>
  </si>
  <si>
    <t>Количество проектов по благоустройству дворовых территорий многоквартирных домов, общественных территорий и созданию, восстановлению и реконструкции объектов централизованной (нецентрализованной) системы холодного водоснабжения</t>
  </si>
  <si>
    <t>В соответствии с муниципальной программой предусмотрено благоустроить 97 дворовых территорий, в связи с образовавшейся экономией финансовых средств запланировано дополнительно благоустроить 3 дворовые территории</t>
  </si>
  <si>
    <t>по состоянию на 01 января 2019  года</t>
  </si>
  <si>
    <t>Руководитель управления жилищно-коммунального хозяйства</t>
  </si>
  <si>
    <t>Соломаха Д.В.</t>
  </si>
  <si>
    <t>по состоянию на отчетную дату работы завершены по 121 дворовой территории</t>
  </si>
  <si>
    <t xml:space="preserve">Сведения
о достижении значений показателей (индикаторов) реализации муниципальной программы городского округа город Воронеж «Формирование современной городской среды на территории городского округа  город Воронеж»                                     по состоянию на 01.01.2019 года
</t>
  </si>
  <si>
    <t>Информация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«Формирование современной городской среды на территории городского округа  город Воронеж» 
по состоянию на 01.01.2019 года</t>
  </si>
  <si>
    <t>В соответствии с заключенными муниципальными контрактами выполнены в полном объеме мероприятия по благоустройству  100 дворовых территорий</t>
  </si>
  <si>
    <t xml:space="preserve">Выполнены в полном объеме работы по благоустройству 9 общественных территорий, за счет консолидированного бюджета. Кроме того по одной общественной территории  по ул. Димитрова (границы от кольца на пересечении с ул. Брусилова до Ленинского пр-кта) работы предусмотрены в 2 этапа, срок завершения работ по благоустройству, в соответствии с муниципальным контрактом  30 октября 2019 года.  Кроме того в период с 25.12.2018 по 28.12.2018 заключены муниципальные контракты на выполнение проектно-изыскательских работ по благоустройству по трех общественных территорий на общую сумму  11 425 тыс. рублей. Работы будут выполняться в 2019 году.                         </t>
  </si>
  <si>
    <t>В соответствии с муниципальной программой предусмотрено благоустройство 9 общественных территорий за счет консолидированного бюджета.</t>
  </si>
  <si>
    <t>по состоянию на отчетную дату работы завершены по 12 общественным территориям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</si>
</sst>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CC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8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12" fillId="0" borderId="0" applyFont="0" applyFill="0" applyBorder="0" applyAlignment="0" applyProtection="0"/>
    <xf numFmtId="0" fontId="2" fillId="0" borderId="0"/>
    <xf numFmtId="0" fontId="1" fillId="0" borderId="0"/>
  </cellStyleXfs>
  <cellXfs count="171">
    <xf numFmtId="0" fontId="0" fillId="0" borderId="0" xfId="0"/>
    <xf numFmtId="0" fontId="4" fillId="0" borderId="0" xfId="0" applyFont="1"/>
    <xf numFmtId="0" fontId="0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Border="1"/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13" fillId="2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Border="1"/>
    <xf numFmtId="3" fontId="15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4" fontId="4" fillId="0" borderId="0" xfId="0" applyNumberFormat="1" applyFont="1" applyAlignment="1">
      <alignment horizontal="right" vertical="center"/>
    </xf>
    <xf numFmtId="4" fontId="4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49" fontId="23" fillId="0" borderId="0" xfId="0" applyNumberFormat="1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0" xfId="0" applyFont="1" applyAlignment="1">
      <alignment horizontal="right"/>
    </xf>
    <xf numFmtId="0" fontId="25" fillId="0" borderId="0" xfId="0" applyFont="1"/>
    <xf numFmtId="49" fontId="23" fillId="0" borderId="0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" fontId="4" fillId="0" borderId="1" xfId="4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26" fillId="0" borderId="1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26" fillId="0" borderId="5" xfId="0" applyNumberFormat="1" applyFont="1" applyBorder="1" applyAlignment="1">
      <alignment horizontal="right" wrapText="1"/>
    </xf>
    <xf numFmtId="4" fontId="26" fillId="0" borderId="1" xfId="0" applyNumberFormat="1" applyFont="1" applyBorder="1" applyAlignment="1">
      <alignment horizontal="right" wrapText="1"/>
    </xf>
    <xf numFmtId="4" fontId="18" fillId="0" borderId="1" xfId="0" applyNumberFormat="1" applyFont="1" applyFill="1" applyBorder="1" applyAlignment="1">
      <alignment horizontal="right" wrapText="1"/>
    </xf>
    <xf numFmtId="4" fontId="18" fillId="0" borderId="1" xfId="4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4" fillId="0" borderId="0" xfId="0" applyNumberFormat="1" applyFont="1" applyAlignment="1">
      <alignment vertical="center"/>
    </xf>
    <xf numFmtId="4" fontId="4" fillId="2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/>
    </xf>
    <xf numFmtId="1" fontId="6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4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16"/>
  <sheetViews>
    <sheetView view="pageBreakPreview" topLeftCell="A12" zoomScale="80" zoomScaleNormal="85" zoomScaleSheetLayoutView="80" workbookViewId="0">
      <selection activeCell="M12" sqref="M12"/>
    </sheetView>
  </sheetViews>
  <sheetFormatPr defaultRowHeight="15" x14ac:dyDescent="0.25"/>
  <cols>
    <col min="1" max="1" width="4.85546875" style="35" customWidth="1"/>
    <col min="2" max="2" width="29" style="35" customWidth="1"/>
    <col min="3" max="3" width="30" style="35" customWidth="1"/>
    <col min="4" max="4" width="12.28515625" style="35" customWidth="1"/>
    <col min="5" max="6" width="14.28515625" style="35" customWidth="1"/>
    <col min="7" max="7" width="14.7109375" style="35" customWidth="1"/>
    <col min="8" max="8" width="15.28515625" style="35" customWidth="1"/>
    <col min="9" max="9" width="11.5703125" style="35" customWidth="1"/>
    <col min="10" max="10" width="11.7109375" style="35" customWidth="1"/>
    <col min="11" max="11" width="15" style="35" customWidth="1"/>
    <col min="12" max="12" width="17.140625" style="35" customWidth="1"/>
    <col min="13" max="13" width="21.28515625" style="35" customWidth="1"/>
    <col min="14" max="14" width="37.5703125" style="35" customWidth="1"/>
    <col min="15" max="15" width="14.85546875" style="35" customWidth="1"/>
    <col min="16" max="16" width="17.85546875" style="35" customWidth="1"/>
    <col min="17" max="17" width="11.28515625" style="35" customWidth="1"/>
    <col min="18" max="18" width="12.140625" style="35" customWidth="1"/>
    <col min="19" max="19" width="11.140625" style="35" customWidth="1"/>
    <col min="20" max="16384" width="9.140625" style="35"/>
  </cols>
  <sheetData>
    <row r="1" spans="1:19" ht="18.75" x14ac:dyDescent="0.3">
      <c r="B1" s="66"/>
      <c r="N1" s="67"/>
      <c r="O1" s="67"/>
      <c r="R1" s="27" t="s">
        <v>36</v>
      </c>
    </row>
    <row r="2" spans="1:19" x14ac:dyDescent="0.25">
      <c r="A2" s="68"/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9" ht="27.75" customHeight="1" x14ac:dyDescent="0.25">
      <c r="A3" s="108" t="s">
        <v>57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</row>
    <row r="4" spans="1:19" ht="21" customHeight="1" x14ac:dyDescent="0.25">
      <c r="A4" s="108" t="s">
        <v>75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</row>
    <row r="5" spans="1:19" ht="21" customHeight="1" x14ac:dyDescent="0.25">
      <c r="A5" s="109" t="s">
        <v>88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</row>
    <row r="6" spans="1:19" x14ac:dyDescent="0.25">
      <c r="A6" s="110" t="s">
        <v>1</v>
      </c>
      <c r="B6" s="113" t="s">
        <v>15</v>
      </c>
      <c r="C6" s="114" t="s">
        <v>58</v>
      </c>
      <c r="D6" s="114" t="s">
        <v>72</v>
      </c>
      <c r="E6" s="114"/>
      <c r="F6" s="114"/>
      <c r="G6" s="114"/>
      <c r="H6" s="114"/>
      <c r="I6" s="114"/>
      <c r="J6" s="114"/>
      <c r="K6" s="114"/>
      <c r="L6" s="114"/>
      <c r="M6" s="114" t="s">
        <v>59</v>
      </c>
      <c r="N6" s="114"/>
      <c r="O6" s="115" t="s">
        <v>24</v>
      </c>
      <c r="P6" s="116"/>
      <c r="Q6" s="116"/>
      <c r="R6" s="117"/>
      <c r="S6" s="114" t="s">
        <v>60</v>
      </c>
    </row>
    <row r="7" spans="1:19" ht="27" customHeight="1" x14ac:dyDescent="0.25">
      <c r="A7" s="111"/>
      <c r="B7" s="113"/>
      <c r="C7" s="114"/>
      <c r="D7" s="115" t="s">
        <v>73</v>
      </c>
      <c r="E7" s="116"/>
      <c r="F7" s="116"/>
      <c r="G7" s="117"/>
      <c r="H7" s="113" t="s">
        <v>84</v>
      </c>
      <c r="I7" s="113"/>
      <c r="J7" s="113"/>
      <c r="K7" s="113"/>
      <c r="L7" s="113"/>
      <c r="M7" s="113" t="s">
        <v>61</v>
      </c>
      <c r="N7" s="113" t="s">
        <v>11</v>
      </c>
      <c r="O7" s="118" t="s">
        <v>62</v>
      </c>
      <c r="P7" s="118" t="s">
        <v>63</v>
      </c>
      <c r="Q7" s="120" t="s">
        <v>64</v>
      </c>
      <c r="R7" s="122" t="s">
        <v>65</v>
      </c>
      <c r="S7" s="114"/>
    </row>
    <row r="8" spans="1:19" ht="100.5" customHeight="1" x14ac:dyDescent="0.25">
      <c r="A8" s="112"/>
      <c r="B8" s="113"/>
      <c r="C8" s="114"/>
      <c r="D8" s="58" t="s">
        <v>66</v>
      </c>
      <c r="E8" s="58" t="s">
        <v>6</v>
      </c>
      <c r="F8" s="58" t="s">
        <v>7</v>
      </c>
      <c r="G8" s="58" t="s">
        <v>67</v>
      </c>
      <c r="H8" s="58" t="s">
        <v>66</v>
      </c>
      <c r="I8" s="58" t="s">
        <v>6</v>
      </c>
      <c r="J8" s="58" t="s">
        <v>7</v>
      </c>
      <c r="K8" s="58" t="s">
        <v>67</v>
      </c>
      <c r="L8" s="58" t="s">
        <v>68</v>
      </c>
      <c r="M8" s="113"/>
      <c r="N8" s="113"/>
      <c r="O8" s="119"/>
      <c r="P8" s="119"/>
      <c r="Q8" s="121"/>
      <c r="R8" s="122"/>
      <c r="S8" s="114"/>
    </row>
    <row r="9" spans="1:19" x14ac:dyDescent="0.25">
      <c r="A9" s="59">
        <v>1</v>
      </c>
      <c r="B9" s="60">
        <v>2</v>
      </c>
      <c r="C9" s="60">
        <v>3</v>
      </c>
      <c r="D9" s="60">
        <v>4</v>
      </c>
      <c r="E9" s="60">
        <v>5</v>
      </c>
      <c r="F9" s="60">
        <v>6</v>
      </c>
      <c r="G9" s="60">
        <v>7</v>
      </c>
      <c r="H9" s="60">
        <v>8</v>
      </c>
      <c r="I9" s="60">
        <v>9</v>
      </c>
      <c r="J9" s="60">
        <v>10</v>
      </c>
      <c r="K9" s="60">
        <v>11</v>
      </c>
      <c r="L9" s="60">
        <v>12</v>
      </c>
      <c r="M9" s="60">
        <v>13</v>
      </c>
      <c r="N9" s="60">
        <v>14</v>
      </c>
      <c r="O9" s="60">
        <v>15</v>
      </c>
      <c r="P9" s="60">
        <v>16</v>
      </c>
      <c r="Q9" s="61">
        <v>17</v>
      </c>
      <c r="R9" s="61">
        <v>18</v>
      </c>
      <c r="S9" s="62">
        <v>19</v>
      </c>
    </row>
    <row r="10" spans="1:19" ht="90" x14ac:dyDescent="0.25">
      <c r="A10" s="71">
        <v>1</v>
      </c>
      <c r="B10" s="72" t="s">
        <v>69</v>
      </c>
      <c r="C10" s="63" t="s">
        <v>71</v>
      </c>
      <c r="D10" s="38">
        <f>D11+D12</f>
        <v>408203.44999999995</v>
      </c>
      <c r="E10" s="38">
        <f t="shared" ref="E10:K10" si="0">E11+E12</f>
        <v>293720.33999999997</v>
      </c>
      <c r="F10" s="38">
        <f t="shared" si="0"/>
        <v>113666.5</v>
      </c>
      <c r="G10" s="65">
        <f t="shared" si="0"/>
        <v>816.6099999999999</v>
      </c>
      <c r="H10" s="97">
        <f>H11+H12</f>
        <v>406519.32</v>
      </c>
      <c r="I10" s="98">
        <f t="shared" si="0"/>
        <v>292330.76</v>
      </c>
      <c r="J10" s="98">
        <f>J11+J12</f>
        <v>113421.32999999999</v>
      </c>
      <c r="K10" s="98">
        <f t="shared" si="0"/>
        <v>767.23</v>
      </c>
      <c r="L10" s="64">
        <f>H10/D10%</f>
        <v>99.587428768669156</v>
      </c>
      <c r="M10" s="39"/>
      <c r="N10" s="39"/>
      <c r="O10" s="86">
        <f>O11+O12</f>
        <v>408752.05000000005</v>
      </c>
      <c r="P10" s="38">
        <f>P11+P12</f>
        <v>374263.15</v>
      </c>
      <c r="Q10" s="38">
        <v>0</v>
      </c>
      <c r="R10" s="42">
        <f>R11+R12</f>
        <v>48</v>
      </c>
      <c r="S10" s="38"/>
    </row>
    <row r="11" spans="1:19" ht="297.75" customHeight="1" x14ac:dyDescent="0.25">
      <c r="A11" s="36" t="s">
        <v>52</v>
      </c>
      <c r="B11" s="73" t="s">
        <v>38</v>
      </c>
      <c r="C11" s="74" t="s">
        <v>41</v>
      </c>
      <c r="D11" s="38">
        <v>244453.84999999998</v>
      </c>
      <c r="E11" s="38">
        <v>207559.27</v>
      </c>
      <c r="F11" s="38">
        <v>36628.14</v>
      </c>
      <c r="G11" s="65">
        <v>266.44</v>
      </c>
      <c r="H11" s="64">
        <v>244252.34</v>
      </c>
      <c r="I11" s="64">
        <v>207388.66</v>
      </c>
      <c r="J11" s="64">
        <v>36598.04</v>
      </c>
      <c r="K11" s="64">
        <v>265.64</v>
      </c>
      <c r="L11" s="64">
        <f>H11/D11%</f>
        <v>99.917567262696025</v>
      </c>
      <c r="M11" s="94" t="s">
        <v>87</v>
      </c>
      <c r="N11" s="37" t="s">
        <v>94</v>
      </c>
      <c r="O11" s="65">
        <v>245002.45</v>
      </c>
      <c r="P11" s="95">
        <v>244252.33</v>
      </c>
      <c r="Q11" s="65" t="s">
        <v>37</v>
      </c>
      <c r="R11" s="65">
        <v>27</v>
      </c>
      <c r="S11" s="65" t="s">
        <v>74</v>
      </c>
    </row>
    <row r="12" spans="1:19" ht="350.25" customHeight="1" x14ac:dyDescent="0.25">
      <c r="A12" s="36" t="s">
        <v>54</v>
      </c>
      <c r="B12" s="37" t="s">
        <v>39</v>
      </c>
      <c r="C12" s="37" t="s">
        <v>85</v>
      </c>
      <c r="D12" s="65">
        <v>163749.6</v>
      </c>
      <c r="E12" s="65">
        <v>86161.07</v>
      </c>
      <c r="F12" s="38">
        <v>77038.36</v>
      </c>
      <c r="G12" s="65">
        <v>550.16999999999996</v>
      </c>
      <c r="H12" s="38">
        <v>162266.98000000001</v>
      </c>
      <c r="I12" s="65">
        <v>84942.1</v>
      </c>
      <c r="J12" s="65">
        <v>76823.289999999994</v>
      </c>
      <c r="K12" s="85">
        <v>501.59</v>
      </c>
      <c r="L12" s="38">
        <f>H12/D12%</f>
        <v>99.094580994396324</v>
      </c>
      <c r="M12" s="94" t="s">
        <v>96</v>
      </c>
      <c r="N12" s="84" t="s">
        <v>95</v>
      </c>
      <c r="O12" s="49">
        <f>D12</f>
        <v>163749.6</v>
      </c>
      <c r="P12" s="96">
        <v>130010.82</v>
      </c>
      <c r="Q12" s="65">
        <v>0</v>
      </c>
      <c r="R12" s="65">
        <v>21</v>
      </c>
      <c r="S12" s="65" t="s">
        <v>74</v>
      </c>
    </row>
    <row r="13" spans="1:19" ht="119.25" customHeight="1" x14ac:dyDescent="0.25">
      <c r="A13" s="36" t="s">
        <v>81</v>
      </c>
      <c r="B13" s="37" t="s">
        <v>80</v>
      </c>
      <c r="C13" s="37" t="s">
        <v>40</v>
      </c>
      <c r="D13" s="65" t="s">
        <v>76</v>
      </c>
      <c r="E13" s="65" t="s">
        <v>76</v>
      </c>
      <c r="F13" s="65" t="s">
        <v>76</v>
      </c>
      <c r="G13" s="65" t="s">
        <v>76</v>
      </c>
      <c r="H13" s="41"/>
      <c r="I13" s="65" t="s">
        <v>76</v>
      </c>
      <c r="J13" s="65" t="s">
        <v>76</v>
      </c>
      <c r="K13" s="65" t="s">
        <v>76</v>
      </c>
      <c r="L13" s="65" t="s">
        <v>76</v>
      </c>
      <c r="M13" s="43" t="s">
        <v>82</v>
      </c>
      <c r="N13" s="65" t="s">
        <v>76</v>
      </c>
      <c r="O13" s="65" t="s">
        <v>76</v>
      </c>
      <c r="P13" s="65" t="s">
        <v>76</v>
      </c>
      <c r="Q13" s="65" t="s">
        <v>76</v>
      </c>
      <c r="R13" s="65" t="s">
        <v>76</v>
      </c>
      <c r="S13" s="65" t="s">
        <v>74</v>
      </c>
    </row>
    <row r="15" spans="1:19" s="82" customFormat="1" ht="27.75" customHeight="1" x14ac:dyDescent="0.35">
      <c r="A15" s="79"/>
      <c r="C15" s="80"/>
      <c r="D15" s="80"/>
      <c r="E15" s="80"/>
      <c r="F15" s="80"/>
      <c r="G15" s="80"/>
      <c r="H15" s="80"/>
      <c r="K15" s="83"/>
      <c r="L15" s="83"/>
      <c r="M15" s="83"/>
      <c r="N15" s="83"/>
      <c r="O15" s="83"/>
      <c r="P15" s="83"/>
    </row>
    <row r="16" spans="1:19" ht="23.25" x14ac:dyDescent="0.35">
      <c r="B16" s="80" t="s">
        <v>89</v>
      </c>
      <c r="L16" s="81" t="s">
        <v>90</v>
      </c>
    </row>
  </sheetData>
  <mergeCells count="18">
    <mergeCell ref="Q7:Q8"/>
    <mergeCell ref="R7:R8"/>
    <mergeCell ref="A3:S3"/>
    <mergeCell ref="A4:S4"/>
    <mergeCell ref="A5:S5"/>
    <mergeCell ref="A6:A8"/>
    <mergeCell ref="B6:B8"/>
    <mergeCell ref="C6:C8"/>
    <mergeCell ref="D6:L6"/>
    <mergeCell ref="M6:N6"/>
    <mergeCell ref="O6:R6"/>
    <mergeCell ref="S6:S8"/>
    <mergeCell ref="D7:G7"/>
    <mergeCell ref="H7:L7"/>
    <mergeCell ref="M7:M8"/>
    <mergeCell ref="N7:N8"/>
    <mergeCell ref="O7:O8"/>
    <mergeCell ref="P7:P8"/>
  </mergeCells>
  <printOptions horizontalCentered="1"/>
  <pageMargins left="0.78740157480314965" right="0.78740157480314965" top="1.3385826771653544" bottom="0.35433070866141736" header="0" footer="0"/>
  <pageSetup paperSize="9" scale="41" firstPageNumber="13" fitToHeight="0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7"/>
  <sheetViews>
    <sheetView tabSelected="1" view="pageBreakPreview" zoomScale="85" zoomScaleNormal="75" zoomScaleSheetLayoutView="85" zoomScalePageLayoutView="89" workbookViewId="0">
      <selection activeCell="H11" sqref="H11"/>
    </sheetView>
  </sheetViews>
  <sheetFormatPr defaultRowHeight="12.75" x14ac:dyDescent="0.2"/>
  <cols>
    <col min="1" max="1" width="19.28515625" customWidth="1"/>
    <col min="2" max="2" width="60.570312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19.42578125" customWidth="1"/>
    <col min="8" max="8" width="18.85546875" customWidth="1"/>
    <col min="9" max="9" width="16.85546875" customWidth="1"/>
    <col min="10" max="10" width="18" customWidth="1"/>
  </cols>
  <sheetData>
    <row r="1" spans="1:10" ht="18.75" x14ac:dyDescent="0.3">
      <c r="A1" s="11"/>
      <c r="B1" s="8"/>
      <c r="C1" s="7"/>
      <c r="D1" s="7"/>
      <c r="E1" s="7"/>
      <c r="F1" s="7"/>
      <c r="G1" s="7"/>
      <c r="H1" s="7"/>
      <c r="I1" s="7"/>
      <c r="J1" s="7" t="s">
        <v>27</v>
      </c>
    </row>
    <row r="2" spans="1:10" ht="18.75" x14ac:dyDescent="0.3">
      <c r="A2" s="11"/>
      <c r="B2" s="9"/>
      <c r="C2" s="10"/>
      <c r="D2" s="10"/>
      <c r="E2" s="10"/>
      <c r="F2" s="10"/>
      <c r="G2" s="10"/>
      <c r="H2" s="10"/>
      <c r="I2" s="10"/>
      <c r="J2" s="10"/>
    </row>
    <row r="3" spans="1:10" s="2" customFormat="1" ht="74.25" customHeight="1" x14ac:dyDescent="0.2">
      <c r="A3" s="138" t="s">
        <v>93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x14ac:dyDescent="0.2">
      <c r="A4" s="4"/>
      <c r="B4" s="6"/>
      <c r="C4" s="3"/>
      <c r="D4" s="3"/>
      <c r="E4" s="3"/>
      <c r="F4" s="3"/>
      <c r="G4" s="3"/>
      <c r="H4" s="3"/>
      <c r="I4" s="3"/>
      <c r="J4" s="3"/>
    </row>
    <row r="5" spans="1:10" ht="24.75" customHeight="1" x14ac:dyDescent="0.2">
      <c r="A5" s="147" t="s">
        <v>5</v>
      </c>
      <c r="B5" s="144" t="s">
        <v>26</v>
      </c>
      <c r="C5" s="142" t="s">
        <v>12</v>
      </c>
      <c r="D5" s="126" t="s">
        <v>29</v>
      </c>
      <c r="E5" s="129"/>
      <c r="F5" s="129"/>
      <c r="G5" s="145"/>
      <c r="H5" s="145"/>
      <c r="I5" s="145"/>
      <c r="J5" s="146"/>
    </row>
    <row r="6" spans="1:10" ht="24.75" customHeight="1" x14ac:dyDescent="0.2">
      <c r="A6" s="147"/>
      <c r="B6" s="144"/>
      <c r="C6" s="142"/>
      <c r="D6" s="149" t="s">
        <v>23</v>
      </c>
      <c r="E6" s="126" t="s">
        <v>30</v>
      </c>
      <c r="F6" s="127"/>
      <c r="G6" s="128"/>
      <c r="H6" s="130" t="s">
        <v>25</v>
      </c>
      <c r="I6" s="130" t="s">
        <v>31</v>
      </c>
      <c r="J6" s="123" t="s">
        <v>32</v>
      </c>
    </row>
    <row r="7" spans="1:10" ht="13.5" customHeight="1" x14ac:dyDescent="0.2">
      <c r="A7" s="147"/>
      <c r="B7" s="144"/>
      <c r="C7" s="142"/>
      <c r="D7" s="150"/>
      <c r="E7" s="130" t="s">
        <v>33</v>
      </c>
      <c r="F7" s="129" t="s">
        <v>0</v>
      </c>
      <c r="G7" s="128"/>
      <c r="H7" s="152"/>
      <c r="I7" s="152"/>
      <c r="J7" s="124"/>
    </row>
    <row r="8" spans="1:10" s="12" customFormat="1" ht="66" customHeight="1" x14ac:dyDescent="0.2">
      <c r="A8" s="147"/>
      <c r="B8" s="144"/>
      <c r="C8" s="142"/>
      <c r="D8" s="151"/>
      <c r="E8" s="131"/>
      <c r="F8" s="25" t="s">
        <v>35</v>
      </c>
      <c r="G8" s="24" t="s">
        <v>34</v>
      </c>
      <c r="H8" s="153"/>
      <c r="I8" s="153"/>
      <c r="J8" s="125"/>
    </row>
    <row r="9" spans="1:10" s="12" customFormat="1" ht="14.25" customHeight="1" x14ac:dyDescent="0.2">
      <c r="A9" s="19">
        <v>1</v>
      </c>
      <c r="B9" s="20">
        <v>2</v>
      </c>
      <c r="C9" s="18">
        <v>3</v>
      </c>
      <c r="D9" s="18">
        <v>4</v>
      </c>
      <c r="E9" s="23">
        <v>5</v>
      </c>
      <c r="F9" s="18">
        <v>6</v>
      </c>
      <c r="G9" s="21">
        <v>7</v>
      </c>
      <c r="H9" s="19">
        <v>8</v>
      </c>
      <c r="I9" s="19">
        <v>9</v>
      </c>
      <c r="J9" s="19">
        <v>10</v>
      </c>
    </row>
    <row r="10" spans="1:10" s="12" customFormat="1" ht="15.75" customHeight="1" x14ac:dyDescent="0.25">
      <c r="A10" s="143" t="s">
        <v>17</v>
      </c>
      <c r="B10" s="148" t="s">
        <v>70</v>
      </c>
      <c r="C10" s="44" t="s">
        <v>8</v>
      </c>
      <c r="D10" s="87">
        <f>SUM(D11:D14)</f>
        <v>501528.03</v>
      </c>
      <c r="E10" s="87">
        <f>E15+E20</f>
        <v>498527.99</v>
      </c>
      <c r="F10" s="87">
        <f>F15+F20</f>
        <v>408203.44999999995</v>
      </c>
      <c r="G10" s="87">
        <f>G15+G20</f>
        <v>90324.540000000008</v>
      </c>
      <c r="H10" s="88">
        <f>SUM(H11:H14)</f>
        <v>496843.85999999993</v>
      </c>
      <c r="I10" s="88">
        <f t="shared" ref="I10:I18" si="0">H10/D10%</f>
        <v>99.066020298008041</v>
      </c>
      <c r="J10" s="88">
        <f t="shared" ref="J10:J18" si="1">H10/E10%</f>
        <v>99.662179449543032</v>
      </c>
    </row>
    <row r="11" spans="1:10" s="2" customFormat="1" ht="15.75" x14ac:dyDescent="0.2">
      <c r="A11" s="143"/>
      <c r="B11" s="148"/>
      <c r="C11" s="47" t="s">
        <v>13</v>
      </c>
      <c r="D11" s="46">
        <v>293720.33999999997</v>
      </c>
      <c r="E11" s="45">
        <f>F11</f>
        <v>293720.33999999997</v>
      </c>
      <c r="F11" s="45">
        <f>F16+F21</f>
        <v>293720.33999999997</v>
      </c>
      <c r="G11" s="48"/>
      <c r="H11" s="49">
        <f>H16+H21</f>
        <v>292330.76</v>
      </c>
      <c r="I11" s="49">
        <f t="shared" si="0"/>
        <v>99.526903720729734</v>
      </c>
      <c r="J11" s="49">
        <f t="shared" si="1"/>
        <v>99.526903720729734</v>
      </c>
    </row>
    <row r="12" spans="1:10" s="2" customFormat="1" ht="15.75" x14ac:dyDescent="0.25">
      <c r="A12" s="143"/>
      <c r="B12" s="148"/>
      <c r="C12" s="50" t="s">
        <v>7</v>
      </c>
      <c r="D12" s="46">
        <v>113666.5</v>
      </c>
      <c r="E12" s="45">
        <f>F12</f>
        <v>113666.5</v>
      </c>
      <c r="F12" s="45">
        <f>F17+F22</f>
        <v>113666.5</v>
      </c>
      <c r="G12" s="51"/>
      <c r="H12" s="96">
        <f>H17+H22</f>
        <v>113421.32999999999</v>
      </c>
      <c r="I12" s="49">
        <f t="shared" si="0"/>
        <v>99.784307601624036</v>
      </c>
      <c r="J12" s="49">
        <f t="shared" si="1"/>
        <v>99.784307601624036</v>
      </c>
    </row>
    <row r="13" spans="1:10" ht="31.5" x14ac:dyDescent="0.25">
      <c r="A13" s="143"/>
      <c r="B13" s="148"/>
      <c r="C13" s="50" t="s">
        <v>19</v>
      </c>
      <c r="D13" s="46">
        <v>3816.65</v>
      </c>
      <c r="E13" s="45">
        <f>F13</f>
        <v>816.6099999999999</v>
      </c>
      <c r="F13" s="45">
        <f>F18+F23</f>
        <v>816.6099999999999</v>
      </c>
      <c r="G13" s="51"/>
      <c r="H13" s="49">
        <f>H18+H23</f>
        <v>767.23</v>
      </c>
      <c r="I13" s="49">
        <f t="shared" si="0"/>
        <v>20.102183852331233</v>
      </c>
      <c r="J13" s="49">
        <f t="shared" si="1"/>
        <v>93.95304980345577</v>
      </c>
    </row>
    <row r="14" spans="1:10" ht="31.5" x14ac:dyDescent="0.2">
      <c r="A14" s="143"/>
      <c r="B14" s="148"/>
      <c r="C14" s="16" t="s">
        <v>18</v>
      </c>
      <c r="D14" s="46">
        <v>90324.540000000008</v>
      </c>
      <c r="E14" s="45">
        <f>G14</f>
        <v>90324.540000000008</v>
      </c>
      <c r="F14" s="52"/>
      <c r="G14" s="46">
        <f>G19+G24</f>
        <v>90324.540000000008</v>
      </c>
      <c r="H14" s="49">
        <v>90324.54</v>
      </c>
      <c r="I14" s="49">
        <f t="shared" si="0"/>
        <v>99.999999999999972</v>
      </c>
      <c r="J14" s="49">
        <f t="shared" si="1"/>
        <v>99.999999999999972</v>
      </c>
    </row>
    <row r="15" spans="1:10" ht="15.75" customHeight="1" x14ac:dyDescent="0.25">
      <c r="A15" s="134" t="s">
        <v>20</v>
      </c>
      <c r="B15" s="135" t="s">
        <v>46</v>
      </c>
      <c r="C15" s="53" t="s">
        <v>8</v>
      </c>
      <c r="D15" s="87">
        <f>SUM(D16:D19)</f>
        <v>328431.73</v>
      </c>
      <c r="E15" s="89">
        <f>SUM(E16:E19)</f>
        <v>328431.73</v>
      </c>
      <c r="F15" s="90">
        <f>SUM(F16:F19)</f>
        <v>244453.84999999998</v>
      </c>
      <c r="G15" s="91">
        <f>G19</f>
        <v>83977.88</v>
      </c>
      <c r="H15" s="88">
        <f>SUM(H16:H19)</f>
        <v>328230.22000000003</v>
      </c>
      <c r="I15" s="88">
        <f>H15/D15%</f>
        <v>99.938644783194377</v>
      </c>
      <c r="J15" s="88">
        <f t="shared" si="1"/>
        <v>99.938644783194377</v>
      </c>
    </row>
    <row r="16" spans="1:10" ht="15.75" x14ac:dyDescent="0.25">
      <c r="A16" s="134"/>
      <c r="B16" s="136"/>
      <c r="C16" s="47" t="s">
        <v>6</v>
      </c>
      <c r="D16" s="54">
        <v>207559.27</v>
      </c>
      <c r="E16" s="55">
        <f>F16</f>
        <v>207559.27</v>
      </c>
      <c r="F16" s="55">
        <f>табл1!E11</f>
        <v>207559.27</v>
      </c>
      <c r="G16" s="51"/>
      <c r="H16" s="49">
        <f>табл1!I11</f>
        <v>207388.66</v>
      </c>
      <c r="I16" s="49">
        <f t="shared" si="0"/>
        <v>99.91780179223025</v>
      </c>
      <c r="J16" s="49">
        <f t="shared" si="1"/>
        <v>99.91780179223025</v>
      </c>
    </row>
    <row r="17" spans="1:16" ht="15.75" x14ac:dyDescent="0.25">
      <c r="A17" s="134"/>
      <c r="B17" s="136"/>
      <c r="C17" s="56" t="s">
        <v>7</v>
      </c>
      <c r="D17" s="49">
        <v>36628.14</v>
      </c>
      <c r="E17" s="55">
        <f t="shared" ref="E17:E18" si="2">F17</f>
        <v>36628.14</v>
      </c>
      <c r="F17" s="55">
        <f>табл1!F11</f>
        <v>36628.14</v>
      </c>
      <c r="G17" s="51"/>
      <c r="H17" s="49">
        <f>табл1!J11</f>
        <v>36598.04</v>
      </c>
      <c r="I17" s="49">
        <f t="shared" si="0"/>
        <v>99.917822745026086</v>
      </c>
      <c r="J17" s="49">
        <f t="shared" si="1"/>
        <v>99.917822745026086</v>
      </c>
    </row>
    <row r="18" spans="1:16" ht="31.5" x14ac:dyDescent="0.25">
      <c r="A18" s="134"/>
      <c r="B18" s="136"/>
      <c r="C18" s="50" t="s">
        <v>19</v>
      </c>
      <c r="D18" s="49">
        <v>266.44</v>
      </c>
      <c r="E18" s="75">
        <f t="shared" si="2"/>
        <v>266.44</v>
      </c>
      <c r="F18" s="75">
        <f>табл1!G11</f>
        <v>266.44</v>
      </c>
      <c r="G18" s="51"/>
      <c r="H18" s="49">
        <f>табл1!K11</f>
        <v>265.64</v>
      </c>
      <c r="I18" s="49">
        <f t="shared" si="0"/>
        <v>99.699744783065597</v>
      </c>
      <c r="J18" s="49">
        <f t="shared" si="1"/>
        <v>99.699744783065597</v>
      </c>
    </row>
    <row r="19" spans="1:16" ht="31.5" x14ac:dyDescent="0.25">
      <c r="A19" s="134"/>
      <c r="B19" s="137"/>
      <c r="C19" s="56" t="s">
        <v>18</v>
      </c>
      <c r="D19" s="49">
        <v>83977.88</v>
      </c>
      <c r="E19" s="46">
        <f>G19</f>
        <v>83977.88</v>
      </c>
      <c r="F19" s="57"/>
      <c r="G19" s="46">
        <v>83977.88</v>
      </c>
      <c r="H19" s="49">
        <f>G19</f>
        <v>83977.88</v>
      </c>
      <c r="I19" s="51"/>
      <c r="J19" s="51"/>
    </row>
    <row r="20" spans="1:16" ht="15.75" customHeight="1" x14ac:dyDescent="0.25">
      <c r="A20" s="134" t="s">
        <v>14</v>
      </c>
      <c r="B20" s="135" t="s">
        <v>45</v>
      </c>
      <c r="C20" s="53" t="s">
        <v>8</v>
      </c>
      <c r="D20" s="87">
        <f>SUM(D21:D24)</f>
        <v>173096.3</v>
      </c>
      <c r="E20" s="87">
        <f>SUM(E21:E24)</f>
        <v>170096.26</v>
      </c>
      <c r="F20" s="87">
        <f>SUM(F21:F23)</f>
        <v>163749.6</v>
      </c>
      <c r="G20" s="87">
        <f>G24</f>
        <v>6346.66</v>
      </c>
      <c r="H20" s="87">
        <f>SUM(H21:H24)</f>
        <v>168613.64</v>
      </c>
      <c r="I20" s="87">
        <f>H20/D20*100</f>
        <v>97.41030859700642</v>
      </c>
      <c r="J20" s="92">
        <f>H20/E20*100</f>
        <v>99.128364139223294</v>
      </c>
    </row>
    <row r="21" spans="1:16" ht="15.75" x14ac:dyDescent="0.2">
      <c r="A21" s="134"/>
      <c r="B21" s="136"/>
      <c r="C21" s="47" t="s">
        <v>6</v>
      </c>
      <c r="D21" s="46">
        <v>86161.07</v>
      </c>
      <c r="E21" s="45">
        <f>F21</f>
        <v>86161.07</v>
      </c>
      <c r="F21" s="45">
        <f>табл1!E12</f>
        <v>86161.07</v>
      </c>
      <c r="G21" s="46"/>
      <c r="H21" s="45">
        <f>табл1!I12</f>
        <v>84942.1</v>
      </c>
      <c r="I21" s="45">
        <f>H21/D21*100</f>
        <v>98.585242732013427</v>
      </c>
      <c r="J21" s="49">
        <f>H21/E21%</f>
        <v>98.585242732013427</v>
      </c>
    </row>
    <row r="22" spans="1:16" ht="15.75" x14ac:dyDescent="0.2">
      <c r="A22" s="134"/>
      <c r="B22" s="136"/>
      <c r="C22" s="56" t="s">
        <v>7</v>
      </c>
      <c r="D22" s="49">
        <v>77038.36</v>
      </c>
      <c r="E22" s="45">
        <f>F22</f>
        <v>77038.36</v>
      </c>
      <c r="F22" s="45">
        <f>табл1!F12</f>
        <v>77038.36</v>
      </c>
      <c r="G22" s="49"/>
      <c r="H22" s="45">
        <f>табл1!J12</f>
        <v>76823.289999999994</v>
      </c>
      <c r="I22" s="49">
        <f>H22/D22%</f>
        <v>99.720827390406541</v>
      </c>
      <c r="J22" s="49">
        <f>H22/E22%</f>
        <v>99.720827390406541</v>
      </c>
    </row>
    <row r="23" spans="1:16" ht="31.5" x14ac:dyDescent="0.25">
      <c r="A23" s="134"/>
      <c r="B23" s="136"/>
      <c r="C23" s="50" t="s">
        <v>19</v>
      </c>
      <c r="D23" s="49">
        <v>3550.21</v>
      </c>
      <c r="E23" s="45">
        <f>F23</f>
        <v>550.16999999999996</v>
      </c>
      <c r="F23" s="45">
        <f>табл1!G12</f>
        <v>550.16999999999996</v>
      </c>
      <c r="G23" s="49"/>
      <c r="H23" s="45">
        <f>табл1!K12</f>
        <v>501.59</v>
      </c>
      <c r="I23" s="49">
        <f>H23/D23%</f>
        <v>14.12846000659116</v>
      </c>
      <c r="J23" s="49">
        <f>H23/E23%</f>
        <v>91.170001999382009</v>
      </c>
    </row>
    <row r="24" spans="1:16" ht="33" customHeight="1" x14ac:dyDescent="0.2">
      <c r="A24" s="134"/>
      <c r="B24" s="137"/>
      <c r="C24" s="56" t="s">
        <v>18</v>
      </c>
      <c r="D24" s="49">
        <v>6346.66</v>
      </c>
      <c r="E24" s="45">
        <f>G24</f>
        <v>6346.66</v>
      </c>
      <c r="F24" s="45"/>
      <c r="G24" s="45">
        <v>6346.66</v>
      </c>
      <c r="H24" s="49">
        <v>6346.66</v>
      </c>
      <c r="I24" s="49">
        <f>H24/D24%</f>
        <v>100</v>
      </c>
      <c r="J24" s="49">
        <f>H24/E24%</f>
        <v>100</v>
      </c>
    </row>
    <row r="25" spans="1:16" ht="33" customHeight="1" x14ac:dyDescent="0.2">
      <c r="A25" s="134" t="s">
        <v>77</v>
      </c>
      <c r="B25" s="135" t="s">
        <v>78</v>
      </c>
      <c r="C25" s="53" t="s">
        <v>8</v>
      </c>
      <c r="D25" s="45" t="s">
        <v>76</v>
      </c>
      <c r="E25" s="45" t="s">
        <v>76</v>
      </c>
      <c r="F25" s="45" t="s">
        <v>76</v>
      </c>
      <c r="G25" s="45" t="s">
        <v>76</v>
      </c>
      <c r="H25" s="45" t="s">
        <v>76</v>
      </c>
      <c r="I25" s="45" t="s">
        <v>76</v>
      </c>
      <c r="J25" s="45" t="s">
        <v>76</v>
      </c>
    </row>
    <row r="26" spans="1:16" ht="33" customHeight="1" x14ac:dyDescent="0.2">
      <c r="A26" s="134"/>
      <c r="B26" s="136"/>
      <c r="C26" s="47" t="s">
        <v>6</v>
      </c>
      <c r="D26" s="45" t="s">
        <v>76</v>
      </c>
      <c r="E26" s="45" t="s">
        <v>76</v>
      </c>
      <c r="F26" s="45" t="s">
        <v>76</v>
      </c>
      <c r="G26" s="45" t="s">
        <v>76</v>
      </c>
      <c r="H26" s="45" t="s">
        <v>76</v>
      </c>
      <c r="I26" s="45" t="s">
        <v>76</v>
      </c>
      <c r="J26" s="45" t="s">
        <v>76</v>
      </c>
    </row>
    <row r="27" spans="1:16" ht="33" customHeight="1" x14ac:dyDescent="0.2">
      <c r="A27" s="134"/>
      <c r="B27" s="136"/>
      <c r="C27" s="56" t="s">
        <v>7</v>
      </c>
      <c r="D27" s="45" t="s">
        <v>76</v>
      </c>
      <c r="E27" s="45" t="s">
        <v>76</v>
      </c>
      <c r="F27" s="45" t="s">
        <v>76</v>
      </c>
      <c r="G27" s="45" t="s">
        <v>76</v>
      </c>
      <c r="H27" s="45" t="s">
        <v>76</v>
      </c>
      <c r="I27" s="45" t="s">
        <v>76</v>
      </c>
      <c r="J27" s="45" t="s">
        <v>76</v>
      </c>
    </row>
    <row r="28" spans="1:16" ht="32.25" customHeight="1" x14ac:dyDescent="0.25">
      <c r="A28" s="134"/>
      <c r="B28" s="136"/>
      <c r="C28" s="50" t="s">
        <v>19</v>
      </c>
      <c r="D28" s="45" t="s">
        <v>76</v>
      </c>
      <c r="E28" s="45" t="s">
        <v>76</v>
      </c>
      <c r="F28" s="45" t="s">
        <v>76</v>
      </c>
      <c r="G28" s="45" t="s">
        <v>76</v>
      </c>
      <c r="H28" s="45" t="s">
        <v>76</v>
      </c>
      <c r="I28" s="45" t="s">
        <v>76</v>
      </c>
      <c r="J28" s="45" t="s">
        <v>76</v>
      </c>
    </row>
    <row r="29" spans="1:16" ht="21.75" customHeight="1" x14ac:dyDescent="0.2">
      <c r="A29" s="134"/>
      <c r="B29" s="137"/>
      <c r="C29" s="56" t="s">
        <v>18</v>
      </c>
      <c r="D29" s="45" t="s">
        <v>76</v>
      </c>
      <c r="E29" s="45" t="s">
        <v>76</v>
      </c>
      <c r="F29" s="45" t="s">
        <v>76</v>
      </c>
      <c r="G29" s="45" t="s">
        <v>76</v>
      </c>
      <c r="H29" s="45" t="s">
        <v>76</v>
      </c>
      <c r="I29" s="45" t="s">
        <v>76</v>
      </c>
      <c r="J29" s="45" t="s">
        <v>76</v>
      </c>
    </row>
    <row r="30" spans="1:16" s="82" customFormat="1" ht="27.75" customHeight="1" x14ac:dyDescent="0.35">
      <c r="A30" s="79"/>
      <c r="B30" s="80" t="s">
        <v>89</v>
      </c>
      <c r="C30" s="80"/>
      <c r="D30" s="80"/>
      <c r="E30" s="80"/>
      <c r="F30" s="80"/>
      <c r="G30" s="80"/>
      <c r="H30" s="80"/>
      <c r="I30" s="81" t="s">
        <v>90</v>
      </c>
      <c r="K30" s="83"/>
      <c r="L30" s="83"/>
      <c r="M30" s="83"/>
      <c r="N30" s="83"/>
      <c r="O30" s="83"/>
      <c r="P30" s="83"/>
    </row>
    <row r="31" spans="1:16" ht="19.5" customHeight="1" x14ac:dyDescent="0.25">
      <c r="A31" s="13"/>
      <c r="B31" s="17"/>
      <c r="C31" s="133"/>
      <c r="D31" s="133"/>
      <c r="E31" s="133"/>
      <c r="F31" s="14"/>
      <c r="G31" s="133"/>
      <c r="H31" s="133"/>
      <c r="I31" s="14"/>
      <c r="J31" s="133"/>
      <c r="K31" s="133"/>
      <c r="L31" s="14"/>
      <c r="M31" s="14"/>
      <c r="N31" s="14"/>
      <c r="O31" s="14"/>
      <c r="P31" s="14"/>
    </row>
    <row r="32" spans="1:16" x14ac:dyDescent="0.2">
      <c r="A32" s="28" t="s">
        <v>42</v>
      </c>
      <c r="B32" s="29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6" ht="15" x14ac:dyDescent="0.25">
      <c r="A33" s="132" t="s">
        <v>43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26"/>
      <c r="O33" s="26"/>
      <c r="P33" s="26"/>
    </row>
    <row r="34" spans="1:16" x14ac:dyDescent="0.2">
      <c r="A34" s="2" t="s">
        <v>44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6" spans="1:16" ht="15.75" x14ac:dyDescent="0.25">
      <c r="A36" s="140"/>
      <c r="B36" s="140"/>
      <c r="C36" s="1"/>
      <c r="D36" s="1"/>
      <c r="E36" s="1"/>
      <c r="F36" s="1"/>
      <c r="G36" s="1"/>
      <c r="H36" s="141"/>
      <c r="I36" s="141"/>
      <c r="J36" s="141"/>
    </row>
    <row r="37" spans="1:16" ht="19.5" customHeight="1" x14ac:dyDescent="0.25">
      <c r="A37" s="140"/>
      <c r="B37" s="140"/>
      <c r="C37" s="1"/>
      <c r="D37" s="1"/>
      <c r="E37" s="1"/>
      <c r="F37" s="1"/>
      <c r="G37" s="1"/>
      <c r="H37" s="141"/>
      <c r="I37" s="141"/>
      <c r="J37" s="141"/>
    </row>
  </sheetData>
  <mergeCells count="26">
    <mergeCell ref="A3:J3"/>
    <mergeCell ref="A36:B37"/>
    <mergeCell ref="H36:J37"/>
    <mergeCell ref="C5:C8"/>
    <mergeCell ref="A15:A19"/>
    <mergeCell ref="B15:B19"/>
    <mergeCell ref="A20:A24"/>
    <mergeCell ref="B20:B24"/>
    <mergeCell ref="A10:A14"/>
    <mergeCell ref="B5:B8"/>
    <mergeCell ref="D5:J5"/>
    <mergeCell ref="A5:A8"/>
    <mergeCell ref="B10:B14"/>
    <mergeCell ref="D6:D8"/>
    <mergeCell ref="H6:H8"/>
    <mergeCell ref="I6:I8"/>
    <mergeCell ref="J6:J8"/>
    <mergeCell ref="E6:G6"/>
    <mergeCell ref="F7:G7"/>
    <mergeCell ref="E7:E8"/>
    <mergeCell ref="A33:M33"/>
    <mergeCell ref="C31:E31"/>
    <mergeCell ref="G31:H31"/>
    <mergeCell ref="J31:K31"/>
    <mergeCell ref="A25:A29"/>
    <mergeCell ref="B25:B29"/>
  </mergeCells>
  <printOptions horizontalCentered="1"/>
  <pageMargins left="0.78740157480314965" right="0.78740157480314965" top="1.3385826771653544" bottom="0.35433070866141736" header="0" footer="0"/>
  <pageSetup paperSize="9" scale="56" firstPageNumber="14" fitToHeight="0" orientation="landscape" useFirstPageNumber="1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27"/>
  <sheetViews>
    <sheetView view="pageBreakPreview" topLeftCell="A4" zoomScaleNormal="85" zoomScaleSheetLayoutView="100" workbookViewId="0">
      <selection activeCell="C9" sqref="C9"/>
    </sheetView>
  </sheetViews>
  <sheetFormatPr defaultRowHeight="12.75" x14ac:dyDescent="0.2"/>
  <cols>
    <col min="1" max="1" width="8.28515625" customWidth="1"/>
    <col min="2" max="2" width="40.7109375" bestFit="1" customWidth="1"/>
    <col min="3" max="3" width="14.42578125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6.28515625" customWidth="1"/>
  </cols>
  <sheetData>
    <row r="1" spans="1:8" ht="18.75" x14ac:dyDescent="0.3">
      <c r="A1" s="5"/>
      <c r="B1" s="15"/>
      <c r="C1" s="8"/>
      <c r="D1" s="7"/>
      <c r="E1" s="7"/>
      <c r="F1" s="7"/>
      <c r="G1" s="7"/>
      <c r="H1" s="22" t="s">
        <v>28</v>
      </c>
    </row>
    <row r="2" spans="1:8" ht="12.75" customHeight="1" x14ac:dyDescent="0.3">
      <c r="A2" s="5"/>
      <c r="B2" s="9"/>
      <c r="C2" s="9"/>
      <c r="D2" s="10"/>
      <c r="E2" s="10"/>
      <c r="F2" s="10"/>
      <c r="G2" s="10"/>
      <c r="H2" s="10"/>
    </row>
    <row r="3" spans="1:8" s="2" customFormat="1" ht="93" customHeight="1" x14ac:dyDescent="0.2">
      <c r="A3" s="138" t="s">
        <v>92</v>
      </c>
      <c r="B3" s="138"/>
      <c r="C3" s="138"/>
      <c r="D3" s="138"/>
      <c r="E3" s="138"/>
      <c r="F3" s="138"/>
      <c r="G3" s="138"/>
      <c r="H3" s="138"/>
    </row>
    <row r="4" spans="1:8" ht="15.75" x14ac:dyDescent="0.2">
      <c r="A4" s="160" t="s">
        <v>1</v>
      </c>
      <c r="B4" s="161" t="s">
        <v>3</v>
      </c>
      <c r="C4" s="160" t="s">
        <v>4</v>
      </c>
      <c r="D4" s="162" t="s">
        <v>21</v>
      </c>
      <c r="E4" s="163"/>
      <c r="F4" s="163"/>
      <c r="G4" s="164"/>
      <c r="H4" s="165" t="s">
        <v>47</v>
      </c>
    </row>
    <row r="5" spans="1:8" ht="15.75" x14ac:dyDescent="0.2">
      <c r="A5" s="160"/>
      <c r="B5" s="161"/>
      <c r="C5" s="160"/>
      <c r="D5" s="166" t="s">
        <v>48</v>
      </c>
      <c r="E5" s="168" t="s">
        <v>49</v>
      </c>
      <c r="F5" s="169"/>
      <c r="G5" s="170"/>
      <c r="H5" s="165"/>
    </row>
    <row r="6" spans="1:8" ht="47.25" x14ac:dyDescent="0.2">
      <c r="A6" s="160"/>
      <c r="B6" s="161"/>
      <c r="C6" s="160"/>
      <c r="D6" s="167"/>
      <c r="E6" s="31" t="s">
        <v>9</v>
      </c>
      <c r="F6" s="32" t="s">
        <v>10</v>
      </c>
      <c r="G6" s="32" t="s">
        <v>22</v>
      </c>
      <c r="H6" s="165"/>
    </row>
    <row r="7" spans="1:8" ht="15.75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2">
        <v>8</v>
      </c>
    </row>
    <row r="8" spans="1:8" ht="27" customHeight="1" x14ac:dyDescent="0.2">
      <c r="A8" s="157" t="s">
        <v>16</v>
      </c>
      <c r="B8" s="158"/>
      <c r="C8" s="158"/>
      <c r="D8" s="158"/>
      <c r="E8" s="158"/>
      <c r="F8" s="158"/>
      <c r="G8" s="158"/>
      <c r="H8" s="159"/>
    </row>
    <row r="9" spans="1:8" ht="126" x14ac:dyDescent="0.2">
      <c r="A9" s="99" t="s">
        <v>2</v>
      </c>
      <c r="B9" s="93" t="s">
        <v>86</v>
      </c>
      <c r="C9" s="33" t="s">
        <v>50</v>
      </c>
      <c r="D9" s="100">
        <v>126</v>
      </c>
      <c r="E9" s="101">
        <f>E11+E13</f>
        <v>133</v>
      </c>
      <c r="F9" s="101">
        <f>F11+F13</f>
        <v>133</v>
      </c>
      <c r="G9" s="102">
        <f>F9/E9%</f>
        <v>100</v>
      </c>
      <c r="H9" s="103"/>
    </row>
    <row r="10" spans="1:8" ht="23.25" customHeight="1" x14ac:dyDescent="0.2">
      <c r="A10" s="157" t="s">
        <v>53</v>
      </c>
      <c r="B10" s="158"/>
      <c r="C10" s="158"/>
      <c r="D10" s="158"/>
      <c r="E10" s="158"/>
      <c r="F10" s="158"/>
      <c r="G10" s="158"/>
      <c r="H10" s="159"/>
    </row>
    <row r="11" spans="1:8" ht="42.75" customHeight="1" x14ac:dyDescent="0.2">
      <c r="A11" s="104" t="s">
        <v>52</v>
      </c>
      <c r="B11" s="94" t="s">
        <v>51</v>
      </c>
      <c r="C11" s="34" t="s">
        <v>50</v>
      </c>
      <c r="D11" s="105">
        <v>125</v>
      </c>
      <c r="E11" s="106">
        <v>121</v>
      </c>
      <c r="F11" s="107">
        <v>121</v>
      </c>
      <c r="G11" s="102">
        <f>F11/E11%</f>
        <v>100</v>
      </c>
      <c r="H11" s="103" t="s">
        <v>91</v>
      </c>
    </row>
    <row r="12" spans="1:8" ht="24" customHeight="1" x14ac:dyDescent="0.2">
      <c r="A12" s="157" t="s">
        <v>79</v>
      </c>
      <c r="B12" s="158"/>
      <c r="C12" s="158"/>
      <c r="D12" s="158"/>
      <c r="E12" s="158"/>
      <c r="F12" s="158"/>
      <c r="G12" s="158"/>
      <c r="H12" s="159"/>
    </row>
    <row r="13" spans="1:8" ht="57" customHeight="1" x14ac:dyDescent="0.2">
      <c r="A13" s="104" t="s">
        <v>54</v>
      </c>
      <c r="B13" s="94" t="s">
        <v>55</v>
      </c>
      <c r="C13" s="34" t="s">
        <v>50</v>
      </c>
      <c r="D13" s="105">
        <v>0</v>
      </c>
      <c r="E13" s="106">
        <v>12</v>
      </c>
      <c r="F13" s="107">
        <v>12</v>
      </c>
      <c r="G13" s="102">
        <f>F13/E13%</f>
        <v>100</v>
      </c>
      <c r="H13" s="103" t="s">
        <v>97</v>
      </c>
    </row>
    <row r="14" spans="1:8" ht="41.25" customHeight="1" x14ac:dyDescent="0.2">
      <c r="A14" s="154" t="s">
        <v>80</v>
      </c>
      <c r="B14" s="155"/>
      <c r="C14" s="155"/>
      <c r="D14" s="155"/>
      <c r="E14" s="155"/>
      <c r="F14" s="155"/>
      <c r="G14" s="155"/>
      <c r="H14" s="156"/>
    </row>
    <row r="15" spans="1:8" ht="63.75" customHeight="1" x14ac:dyDescent="0.2">
      <c r="A15" s="36" t="s">
        <v>81</v>
      </c>
      <c r="B15" s="37" t="s">
        <v>83</v>
      </c>
      <c r="C15" s="34" t="s">
        <v>50</v>
      </c>
      <c r="D15" s="42">
        <v>1</v>
      </c>
      <c r="E15" s="40" t="s">
        <v>76</v>
      </c>
      <c r="F15" s="40" t="s">
        <v>76</v>
      </c>
      <c r="G15" s="40" t="s">
        <v>76</v>
      </c>
      <c r="H15" s="43" t="s">
        <v>82</v>
      </c>
    </row>
    <row r="16" spans="1:8" ht="15" x14ac:dyDescent="0.25">
      <c r="A16" s="35" t="s">
        <v>56</v>
      </c>
      <c r="B16" s="35"/>
      <c r="C16" s="35"/>
      <c r="D16" s="35"/>
      <c r="E16" s="35"/>
      <c r="F16" s="35"/>
      <c r="G16" s="35"/>
      <c r="H16" s="35"/>
    </row>
    <row r="17" spans="1:16" ht="15" x14ac:dyDescent="0.25">
      <c r="A17" s="35"/>
      <c r="B17" s="35"/>
      <c r="C17" s="35"/>
      <c r="D17" s="35"/>
      <c r="E17" s="35"/>
      <c r="F17" s="35"/>
      <c r="G17" s="35"/>
      <c r="H17" s="35"/>
    </row>
    <row r="18" spans="1:16" s="78" customFormat="1" ht="20.25" x14ac:dyDescent="0.3">
      <c r="A18" s="76" t="s">
        <v>89</v>
      </c>
      <c r="B18" s="76"/>
      <c r="C18" s="76"/>
      <c r="D18" s="76"/>
      <c r="E18" s="76"/>
      <c r="F18" s="76"/>
      <c r="G18" s="76"/>
      <c r="H18" s="77" t="s">
        <v>90</v>
      </c>
    </row>
    <row r="19" spans="1:16" ht="15.75" x14ac:dyDescent="0.25">
      <c r="A19" s="1"/>
      <c r="B19" s="1"/>
      <c r="C19" s="1"/>
      <c r="D19" s="1"/>
      <c r="E19" s="1"/>
      <c r="F19" s="1"/>
      <c r="G19" s="1"/>
      <c r="H19" s="1"/>
    </row>
    <row r="20" spans="1:16" ht="15.75" x14ac:dyDescent="0.25">
      <c r="A20" s="1"/>
      <c r="B20" s="1"/>
      <c r="C20" s="1"/>
      <c r="D20" s="1"/>
      <c r="E20" s="1"/>
      <c r="F20" s="1"/>
      <c r="G20" s="1"/>
      <c r="H20" s="1"/>
    </row>
    <row r="21" spans="1:16" x14ac:dyDescent="0.2">
      <c r="A21" s="28" t="s">
        <v>42</v>
      </c>
      <c r="B21" s="2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6" ht="15" x14ac:dyDescent="0.25">
      <c r="A22" s="132" t="s">
        <v>43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26"/>
      <c r="O22" s="26"/>
      <c r="P22" s="26"/>
    </row>
    <row r="23" spans="1:16" x14ac:dyDescent="0.2">
      <c r="A23" s="30" t="s">
        <v>44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6" ht="15.75" x14ac:dyDescent="0.25">
      <c r="A24" s="1"/>
      <c r="B24" s="1"/>
      <c r="C24" s="1"/>
      <c r="D24" s="1"/>
      <c r="E24" s="1"/>
      <c r="F24" s="1"/>
      <c r="G24" s="1"/>
      <c r="H24" s="1"/>
    </row>
    <row r="25" spans="1:16" ht="15.75" x14ac:dyDescent="0.25">
      <c r="A25" s="1"/>
      <c r="B25" s="1"/>
      <c r="C25" s="1"/>
      <c r="D25" s="1"/>
      <c r="E25" s="1"/>
      <c r="F25" s="1"/>
      <c r="G25" s="1"/>
      <c r="H25" s="1"/>
    </row>
    <row r="26" spans="1:16" ht="15.75" x14ac:dyDescent="0.25">
      <c r="A26" s="1"/>
      <c r="B26" s="1"/>
      <c r="C26" s="1"/>
      <c r="D26" s="1"/>
      <c r="E26" s="1"/>
      <c r="F26" s="1"/>
      <c r="G26" s="1"/>
      <c r="H26" s="1"/>
    </row>
    <row r="27" spans="1:16" ht="15.75" x14ac:dyDescent="0.25">
      <c r="A27" s="1"/>
      <c r="B27" s="1"/>
      <c r="C27" s="1"/>
      <c r="D27" s="1"/>
      <c r="E27" s="1"/>
      <c r="F27" s="1"/>
      <c r="G27" s="1"/>
      <c r="H27" s="1"/>
    </row>
  </sheetData>
  <mergeCells count="13">
    <mergeCell ref="A22:M22"/>
    <mergeCell ref="A3:H3"/>
    <mergeCell ref="A14:H14"/>
    <mergeCell ref="A8:H8"/>
    <mergeCell ref="A10:H10"/>
    <mergeCell ref="A12:H12"/>
    <mergeCell ref="A4:A6"/>
    <mergeCell ref="B4:B6"/>
    <mergeCell ref="C4:C6"/>
    <mergeCell ref="D4:G4"/>
    <mergeCell ref="H4:H6"/>
    <mergeCell ref="D5:D6"/>
    <mergeCell ref="E5:G5"/>
  </mergeCells>
  <printOptions horizontalCentered="1"/>
  <pageMargins left="0.78740157480314965" right="0.78740157480314965" top="1.1417322834645669" bottom="0.35433070866141736" header="0" footer="0"/>
  <pageSetup paperSize="9" scale="82" firstPageNumber="11" orientation="landscape" useFirstPageNumber="1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табл1</vt:lpstr>
      <vt:lpstr>табл2</vt:lpstr>
      <vt:lpstr>табл3</vt:lpstr>
      <vt:lpstr>табл2!Заголовки_для_печати</vt:lpstr>
      <vt:lpstr>табл1!Область_печати</vt:lpstr>
      <vt:lpstr>табл2!Область_печати</vt:lpstr>
      <vt:lpstr>табл3!Область_печати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Чернова Ю.В.</cp:lastModifiedBy>
  <cp:lastPrinted>2019-01-31T09:55:06Z</cp:lastPrinted>
  <dcterms:created xsi:type="dcterms:W3CDTF">2005-05-11T09:34:44Z</dcterms:created>
  <dcterms:modified xsi:type="dcterms:W3CDTF">2019-08-08T07:53:16Z</dcterms:modified>
</cp:coreProperties>
</file>