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00" windowHeight="11760" activeTab="2"/>
  </bookViews>
  <sheets>
    <sheet name="6 целевые показатели" sheetId="71" r:id="rId1"/>
    <sheet name="7 финансирование водоснабжение" sheetId="70" r:id="rId2"/>
    <sheet name="9 финансирование канализация" sheetId="9" r:id="rId3"/>
  </sheets>
  <externalReferences>
    <externalReference r:id="rId4"/>
    <externalReference r:id="rId5"/>
  </externalReferences>
  <definedNames>
    <definedName name="_xlnm._FilterDatabase" localSheetId="2" hidden="1">'9 финансирование канализация'!$A$10:$C$70</definedName>
    <definedName name="ist_fin_list">[1]TEHSHEET!$I$2:$I$13</definedName>
    <definedName name="_xlnm.Print_Titles" localSheetId="0">'6 целевые показатели'!$7:$9</definedName>
    <definedName name="_xlnm.Print_Titles" localSheetId="1">'7 финансирование водоснабжение'!$7:$9</definedName>
    <definedName name="_xlnm.Print_Titles" localSheetId="2">'9 финансирование канализация'!$7:$9</definedName>
    <definedName name="_xlnm.Print_Area" localSheetId="1">'7 финансирование водоснабжение'!$A$1:$K$182</definedName>
    <definedName name="_xlnm.Print_Area" localSheetId="2">'9 финансирование канализация'!$A$1:$K$142</definedName>
  </definedNames>
  <calcPr calcId="145621"/>
</workbook>
</file>

<file path=xl/calcChain.xml><?xml version="1.0" encoding="utf-8"?>
<calcChain xmlns="http://schemas.openxmlformats.org/spreadsheetml/2006/main">
  <c r="H135" i="9" l="1"/>
  <c r="I135" i="9"/>
  <c r="I134" i="9"/>
  <c r="H87" i="70"/>
  <c r="I86" i="70"/>
  <c r="G42" i="70" l="1"/>
  <c r="G30" i="70"/>
  <c r="G20" i="70"/>
  <c r="I47" i="70"/>
  <c r="K47" i="70" s="1"/>
  <c r="J45" i="70"/>
  <c r="H45" i="70"/>
  <c r="G45" i="70"/>
  <c r="F45" i="70"/>
  <c r="E45" i="70"/>
  <c r="D45" i="70"/>
  <c r="I124" i="9"/>
  <c r="K124" i="9" s="1"/>
  <c r="I125" i="9"/>
  <c r="I126" i="9"/>
  <c r="K126" i="9" s="1"/>
  <c r="K125" i="9"/>
  <c r="I123" i="9"/>
  <c r="K123" i="9" s="1"/>
  <c r="I121" i="9"/>
  <c r="I117" i="9"/>
  <c r="D30" i="70" l="1"/>
  <c r="D20" i="70"/>
  <c r="J30" i="70" l="1"/>
  <c r="J80" i="70"/>
  <c r="H80" i="70"/>
  <c r="J87" i="70"/>
  <c r="G135" i="9"/>
  <c r="J20" i="70" l="1"/>
  <c r="J51" i="70"/>
  <c r="H51" i="70"/>
  <c r="J48" i="70"/>
  <c r="H48" i="70"/>
  <c r="J42" i="70"/>
  <c r="H42" i="70"/>
  <c r="H30" i="70"/>
  <c r="H20" i="70"/>
  <c r="G128" i="9"/>
  <c r="H128" i="9"/>
  <c r="I133" i="9"/>
  <c r="I118" i="9"/>
  <c r="I119" i="9"/>
  <c r="I120" i="9"/>
  <c r="I122" i="9"/>
  <c r="I127" i="9"/>
  <c r="I116" i="9"/>
  <c r="F110" i="9"/>
  <c r="H110" i="9"/>
  <c r="G110" i="9"/>
  <c r="G95" i="9"/>
  <c r="O94" i="9" s="1"/>
  <c r="H95" i="9"/>
  <c r="G51" i="9"/>
  <c r="H51" i="9"/>
  <c r="G48" i="9"/>
  <c r="H48" i="9"/>
  <c r="G45" i="9"/>
  <c r="G55" i="9" s="1"/>
  <c r="H45" i="9"/>
  <c r="G15" i="9"/>
  <c r="H15" i="9"/>
  <c r="F15" i="9"/>
  <c r="E110" i="9"/>
  <c r="I101" i="9"/>
  <c r="I102" i="9"/>
  <c r="I103" i="9"/>
  <c r="I104" i="9"/>
  <c r="I105" i="9"/>
  <c r="I106" i="9"/>
  <c r="I107" i="9"/>
  <c r="I108" i="9"/>
  <c r="I109" i="9"/>
  <c r="I100" i="9"/>
  <c r="I63" i="9"/>
  <c r="I64" i="9"/>
  <c r="I65" i="9"/>
  <c r="I66" i="9"/>
  <c r="I67" i="9"/>
  <c r="I68" i="9"/>
  <c r="I69" i="9"/>
  <c r="I70" i="9"/>
  <c r="I71" i="9"/>
  <c r="I72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62" i="9"/>
  <c r="K62" i="9" s="1"/>
  <c r="I54" i="9"/>
  <c r="I53" i="9"/>
  <c r="I50" i="9"/>
  <c r="K47" i="9"/>
  <c r="I47" i="9"/>
  <c r="I18" i="9"/>
  <c r="K18" i="9" s="1"/>
  <c r="I19" i="9"/>
  <c r="K19" i="9" s="1"/>
  <c r="I20" i="9"/>
  <c r="K20" i="9" s="1"/>
  <c r="I21" i="9"/>
  <c r="K21" i="9" s="1"/>
  <c r="I22" i="9"/>
  <c r="K22" i="9" s="1"/>
  <c r="I23" i="9"/>
  <c r="K23" i="9" s="1"/>
  <c r="I24" i="9"/>
  <c r="K24" i="9" s="1"/>
  <c r="I25" i="9"/>
  <c r="K25" i="9" s="1"/>
  <c r="I26" i="9"/>
  <c r="K26" i="9" s="1"/>
  <c r="I27" i="9"/>
  <c r="K27" i="9" s="1"/>
  <c r="I28" i="9"/>
  <c r="K28" i="9" s="1"/>
  <c r="I29" i="9"/>
  <c r="K29" i="9" s="1"/>
  <c r="I30" i="9"/>
  <c r="K30" i="9" s="1"/>
  <c r="I31" i="9"/>
  <c r="K31" i="9" s="1"/>
  <c r="I32" i="9"/>
  <c r="K32" i="9" s="1"/>
  <c r="I33" i="9"/>
  <c r="K33" i="9" s="1"/>
  <c r="I34" i="9"/>
  <c r="K34" i="9" s="1"/>
  <c r="I35" i="9"/>
  <c r="K35" i="9" s="1"/>
  <c r="I36" i="9"/>
  <c r="K36" i="9" s="1"/>
  <c r="I37" i="9"/>
  <c r="K37" i="9" s="1"/>
  <c r="I38" i="9"/>
  <c r="K38" i="9" s="1"/>
  <c r="I39" i="9"/>
  <c r="K39" i="9" s="1"/>
  <c r="I40" i="9"/>
  <c r="K40" i="9" s="1"/>
  <c r="I41" i="9"/>
  <c r="K41" i="9" s="1"/>
  <c r="I42" i="9"/>
  <c r="K42" i="9" s="1"/>
  <c r="I43" i="9"/>
  <c r="K43" i="9" s="1"/>
  <c r="I44" i="9"/>
  <c r="K44" i="9" s="1"/>
  <c r="I17" i="9"/>
  <c r="K17" i="9" s="1"/>
  <c r="D15" i="9"/>
  <c r="I13" i="9"/>
  <c r="I14" i="9"/>
  <c r="I12" i="9"/>
  <c r="K86" i="70"/>
  <c r="I59" i="70"/>
  <c r="K59" i="70" s="1"/>
  <c r="I60" i="70"/>
  <c r="K60" i="70" s="1"/>
  <c r="I61" i="70"/>
  <c r="K61" i="70" s="1"/>
  <c r="I62" i="70"/>
  <c r="K62" i="70" s="1"/>
  <c r="I63" i="70"/>
  <c r="K63" i="70" s="1"/>
  <c r="I64" i="70"/>
  <c r="K64" i="70" s="1"/>
  <c r="I65" i="70"/>
  <c r="K65" i="70" s="1"/>
  <c r="I66" i="70"/>
  <c r="K66" i="70" s="1"/>
  <c r="I67" i="70"/>
  <c r="K67" i="70" s="1"/>
  <c r="I68" i="70"/>
  <c r="K68" i="70" s="1"/>
  <c r="I69" i="70"/>
  <c r="K69" i="70" s="1"/>
  <c r="I70" i="70"/>
  <c r="K70" i="70" s="1"/>
  <c r="I71" i="70"/>
  <c r="K71" i="70" s="1"/>
  <c r="I72" i="70"/>
  <c r="K72" i="70" s="1"/>
  <c r="I73" i="70"/>
  <c r="K73" i="70" s="1"/>
  <c r="I74" i="70"/>
  <c r="K74" i="70" s="1"/>
  <c r="I75" i="70"/>
  <c r="K75" i="70" s="1"/>
  <c r="I76" i="70"/>
  <c r="K76" i="70" s="1"/>
  <c r="I77" i="70"/>
  <c r="K77" i="70" s="1"/>
  <c r="I78" i="70"/>
  <c r="K78" i="70" s="1"/>
  <c r="I79" i="70"/>
  <c r="K79" i="70" s="1"/>
  <c r="I58" i="70"/>
  <c r="K58" i="70" s="1"/>
  <c r="I50" i="70"/>
  <c r="K50" i="70" s="1"/>
  <c r="I44" i="70"/>
  <c r="I45" i="70" s="1"/>
  <c r="I32" i="70"/>
  <c r="K32" i="70" s="1"/>
  <c r="I33" i="70"/>
  <c r="K33" i="70" s="1"/>
  <c r="I34" i="70"/>
  <c r="K34" i="70" s="1"/>
  <c r="I35" i="70"/>
  <c r="K35" i="70" s="1"/>
  <c r="I36" i="70"/>
  <c r="K36" i="70" s="1"/>
  <c r="I37" i="70"/>
  <c r="K37" i="70" s="1"/>
  <c r="I38" i="70"/>
  <c r="K38" i="70" s="1"/>
  <c r="I39" i="70"/>
  <c r="K39" i="70" s="1"/>
  <c r="I40" i="70"/>
  <c r="K40" i="70" s="1"/>
  <c r="I41" i="70"/>
  <c r="K41" i="70" s="1"/>
  <c r="I22" i="70"/>
  <c r="K22" i="70" s="1"/>
  <c r="I23" i="70"/>
  <c r="K23" i="70" s="1"/>
  <c r="I24" i="70"/>
  <c r="K24" i="70" s="1"/>
  <c r="I25" i="70"/>
  <c r="K25" i="70" s="1"/>
  <c r="I26" i="70"/>
  <c r="K26" i="70" s="1"/>
  <c r="I27" i="70"/>
  <c r="K27" i="70" s="1"/>
  <c r="I28" i="70"/>
  <c r="K28" i="70" s="1"/>
  <c r="I29" i="70"/>
  <c r="K29" i="70" s="1"/>
  <c r="I14" i="70"/>
  <c r="I15" i="70"/>
  <c r="I16" i="70"/>
  <c r="I17" i="70"/>
  <c r="I18" i="70"/>
  <c r="I19" i="70"/>
  <c r="I13" i="70"/>
  <c r="K13" i="70" s="1"/>
  <c r="I12" i="70"/>
  <c r="K12" i="70" s="1"/>
  <c r="H137" i="9" l="1"/>
  <c r="K44" i="70"/>
  <c r="K45" i="70" s="1"/>
  <c r="H52" i="70"/>
  <c r="H89" i="70" s="1"/>
  <c r="H90" i="70" s="1"/>
  <c r="J52" i="70"/>
  <c r="J89" i="70" s="1"/>
  <c r="I110" i="9"/>
  <c r="H55" i="9"/>
  <c r="I128" i="9"/>
  <c r="G137" i="9"/>
  <c r="K100" i="9"/>
  <c r="E42" i="70"/>
  <c r="F42" i="70"/>
  <c r="I15" i="9" l="1"/>
  <c r="D110" i="9" l="1"/>
  <c r="J45" i="9" l="1"/>
  <c r="G80" i="70"/>
  <c r="D42" i="70" l="1"/>
  <c r="J128" i="9" l="1"/>
  <c r="D128" i="9"/>
  <c r="E128" i="9"/>
  <c r="F128" i="9"/>
  <c r="K120" i="9"/>
  <c r="K117" i="9"/>
  <c r="K107" i="9" l="1"/>
  <c r="K108" i="9"/>
  <c r="K109" i="9"/>
  <c r="F75" i="9"/>
  <c r="I75" i="9" s="1"/>
  <c r="F74" i="9"/>
  <c r="I74" i="9" s="1"/>
  <c r="F73" i="9"/>
  <c r="I73" i="9" s="1"/>
  <c r="K50" i="9"/>
  <c r="K51" i="9" s="1"/>
  <c r="D51" i="9"/>
  <c r="E51" i="9"/>
  <c r="F51" i="9"/>
  <c r="J51" i="9"/>
  <c r="J48" i="9"/>
  <c r="D48" i="9"/>
  <c r="E48" i="9"/>
  <c r="F48" i="9"/>
  <c r="D45" i="9"/>
  <c r="E45" i="9"/>
  <c r="F45" i="9"/>
  <c r="I45" i="9" l="1"/>
  <c r="I51" i="9"/>
  <c r="I42" i="70"/>
  <c r="K42" i="70" s="1"/>
  <c r="E30" i="70"/>
  <c r="F30" i="70"/>
  <c r="K14" i="70"/>
  <c r="K15" i="70"/>
  <c r="K16" i="70"/>
  <c r="K17" i="70"/>
  <c r="K18" i="70"/>
  <c r="K19" i="70"/>
  <c r="I30" i="70" l="1"/>
  <c r="K30" i="70" s="1"/>
  <c r="K121" i="9"/>
  <c r="K122" i="9"/>
  <c r="K127" i="9"/>
  <c r="K119" i="9" l="1"/>
  <c r="K118" i="9"/>
  <c r="K116" i="9" l="1"/>
  <c r="K128" i="9" s="1"/>
  <c r="K63" i="9" l="1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54" i="9"/>
  <c r="K48" i="70"/>
  <c r="I48" i="9" l="1"/>
  <c r="K95" i="9"/>
  <c r="J135" i="9" l="1"/>
  <c r="D87" i="70" l="1"/>
  <c r="E87" i="70"/>
  <c r="F87" i="70"/>
  <c r="G87" i="70"/>
  <c r="D80" i="70"/>
  <c r="E80" i="70"/>
  <c r="F80" i="70"/>
  <c r="D48" i="70"/>
  <c r="E48" i="70"/>
  <c r="F48" i="70"/>
  <c r="G48" i="70"/>
  <c r="D135" i="9"/>
  <c r="E135" i="9"/>
  <c r="F135" i="9"/>
  <c r="J110" i="9"/>
  <c r="D95" i="9"/>
  <c r="E95" i="9"/>
  <c r="F95" i="9"/>
  <c r="N94" i="9" s="1"/>
  <c r="J95" i="9"/>
  <c r="D55" i="9"/>
  <c r="E15" i="9"/>
  <c r="E55" i="9" s="1"/>
  <c r="F55" i="9"/>
  <c r="J15" i="9"/>
  <c r="J55" i="9" s="1"/>
  <c r="I87" i="70" l="1"/>
  <c r="I80" i="70"/>
  <c r="I48" i="70"/>
  <c r="I55" i="9"/>
  <c r="I95" i="9"/>
  <c r="I137" i="9" s="1"/>
  <c r="F137" i="9"/>
  <c r="D137" i="9"/>
  <c r="E137" i="9"/>
  <c r="J137" i="9"/>
  <c r="J90" i="70" s="1"/>
  <c r="K134" i="9"/>
  <c r="K133" i="9"/>
  <c r="K135" i="9" l="1"/>
  <c r="K101" i="9"/>
  <c r="K102" i="9"/>
  <c r="K103" i="9"/>
  <c r="K104" i="9"/>
  <c r="K105" i="9"/>
  <c r="K106" i="9"/>
  <c r="I61" i="9"/>
  <c r="K61" i="9" s="1"/>
  <c r="C87" i="70"/>
  <c r="K87" i="70"/>
  <c r="K110" i="9" l="1"/>
  <c r="K80" i="70"/>
  <c r="Q182" i="70"/>
  <c r="G51" i="70"/>
  <c r="G52" i="70" s="1"/>
  <c r="F51" i="70"/>
  <c r="E51" i="70"/>
  <c r="D51" i="70"/>
  <c r="F20" i="70"/>
  <c r="E20" i="70"/>
  <c r="K13" i="9"/>
  <c r="K14" i="9"/>
  <c r="K12" i="9"/>
  <c r="I20" i="70" l="1"/>
  <c r="I51" i="70"/>
  <c r="D52" i="70"/>
  <c r="D89" i="70" s="1"/>
  <c r="K20" i="70"/>
  <c r="K45" i="9"/>
  <c r="K48" i="9"/>
  <c r="K15" i="9"/>
  <c r="F52" i="70"/>
  <c r="F89" i="70" s="1"/>
  <c r="E52" i="70"/>
  <c r="K53" i="9"/>
  <c r="F90" i="70" l="1"/>
  <c r="D90" i="70"/>
  <c r="G89" i="70"/>
  <c r="I52" i="70"/>
  <c r="E89" i="70"/>
  <c r="K55" i="9"/>
  <c r="K137" i="9" s="1"/>
  <c r="K51" i="70"/>
  <c r="K52" i="70" s="1"/>
  <c r="K89" i="70" s="1"/>
  <c r="E90" i="70" l="1"/>
  <c r="G90" i="70"/>
  <c r="K90" i="70"/>
  <c r="I89" i="70"/>
  <c r="I90" i="70" l="1"/>
</calcChain>
</file>

<file path=xl/comments1.xml><?xml version="1.0" encoding="utf-8"?>
<comments xmlns="http://schemas.openxmlformats.org/spreadsheetml/2006/main">
  <authors>
    <author>Автор</author>
  </authors>
  <commentList>
    <comment ref="B4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Александрова Евгения Сергеевна: Изменено название мероприятия до 2021 года:
</t>
        </r>
        <r>
          <rPr>
            <sz val="9"/>
            <color indexed="81"/>
            <rFont val="Tahoma"/>
            <family val="2"/>
            <charset val="204"/>
          </rPr>
          <t xml:space="preserve">Автоматизация ПНС, установка расходомеров для организации учета расходов воды по зонам, замена ОДПУ 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190 п.м.</t>
        </r>
      </text>
    </comment>
  </commentList>
</comments>
</file>

<file path=xl/sharedStrings.xml><?xml version="1.0" encoding="utf-8"?>
<sst xmlns="http://schemas.openxmlformats.org/spreadsheetml/2006/main" count="632" uniqueCount="312">
  <si>
    <t>№
п/п</t>
  </si>
  <si>
    <t>Наименование мероприятия</t>
  </si>
  <si>
    <t>Всего</t>
  </si>
  <si>
    <t>ВОДОСНАБЖЕНИЕ</t>
  </si>
  <si>
    <t>1.1.</t>
  </si>
  <si>
    <t>1.2.</t>
  </si>
  <si>
    <t>1.3.</t>
  </si>
  <si>
    <t>1.4.</t>
  </si>
  <si>
    <t>1.5.</t>
  </si>
  <si>
    <t>Итого:</t>
  </si>
  <si>
    <t>2.</t>
  </si>
  <si>
    <t>Круглосуточная, бесперебойная подача воды потребителям</t>
  </si>
  <si>
    <t>Аварийность на водопроводных сетях</t>
  </si>
  <si>
    <t>4.</t>
  </si>
  <si>
    <t>Удельное энергопотребление по системе водоснабжения</t>
  </si>
  <si>
    <t>4.3.</t>
  </si>
  <si>
    <t>5.</t>
  </si>
  <si>
    <t>Потери воды</t>
  </si>
  <si>
    <t>5.1.</t>
  </si>
  <si>
    <t>Итого по водоснабжению:</t>
  </si>
  <si>
    <t>ВОДООТВЕДЕНИЕ</t>
  </si>
  <si>
    <t>6.</t>
  </si>
  <si>
    <t>Соответствие очищенных сточных вод, сбрасываемых в водный объект, действующим нормативам</t>
  </si>
  <si>
    <t>6.1.</t>
  </si>
  <si>
    <t>7.</t>
  </si>
  <si>
    <t>Площадь иловых карт</t>
  </si>
  <si>
    <t>7.1.</t>
  </si>
  <si>
    <t>8.</t>
  </si>
  <si>
    <t>Число неисправностей (засоров) на сетях водоотведения</t>
  </si>
  <si>
    <t>8.7.</t>
  </si>
  <si>
    <t>8.8.</t>
  </si>
  <si>
    <t>8.9.</t>
  </si>
  <si>
    <t>8.10.</t>
  </si>
  <si>
    <t>8.11.</t>
  </si>
  <si>
    <t>8.12.</t>
  </si>
  <si>
    <t>Итого по водоотведению:</t>
  </si>
  <si>
    <t>8.13.</t>
  </si>
  <si>
    <t>8.14.</t>
  </si>
  <si>
    <t>3.</t>
  </si>
  <si>
    <t>ПИР и СМР. Реконструкция ГКНС (инв. №10000470)  с заменой оборудования и автоматизацией</t>
  </si>
  <si>
    <t>Мероприятия по защите централизованных систем водоснабжения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ситуаций.</t>
  </si>
  <si>
    <t>9.</t>
  </si>
  <si>
    <t>9.1.</t>
  </si>
  <si>
    <t>7.2.</t>
  </si>
  <si>
    <t>№ п/п</t>
  </si>
  <si>
    <t>Реконструкция магистральных водоводов от ВПС-9</t>
  </si>
  <si>
    <t>7.5.</t>
  </si>
  <si>
    <t>ПИР и СМР. СПИВ на ВПС-8 с двухсекционным резервуаром-отстойником и встроенным машинным залом, 3 площадками подсушивания осадка, системой самотечных и напорных сетей, КНС перекачки технологических и хозяйственно-бытовых стоков в городскую канализацию, внеплощадочной напорной канализацией</t>
  </si>
  <si>
    <t>ПИР и СМР. СПИВ на ВПС-12 с двухсекционным резервуаром-отстойником и встроенным машинным залом, 3 площадками подсушивания осадка, системой самотечных и напорных сетей, КНС перекачки технологических и хозяйственно-бытовых стоков в городскую канализацию, внеплощадочной напорной канализацией</t>
  </si>
  <si>
    <t xml:space="preserve">ПИР и СМР. Реконструкция ПС-5  </t>
  </si>
  <si>
    <t>ПИР и СМР. Строительство сооружений доочистки с внедрением реагентного удаления фосфатов</t>
  </si>
  <si>
    <t>ПИР и СМР. Установка приборов учета качества сточных вод</t>
  </si>
  <si>
    <t>ПИР и СМР. Реконструкция коллектора, Д = 1200, L = 5800 п.м, от ГКНС до ЛОС</t>
  </si>
  <si>
    <t>ПИР и СМР. Реконструкция и строительство напорных канализационных коллекторов от КНС-38 (ул. Мазлумова, 2н)</t>
  </si>
  <si>
    <t>ПИР и СМР. Строительство новой ГКНС</t>
  </si>
  <si>
    <t>ПИР и СМР. Реконструкция канализационного коллектора, L = 2452 п.м, Д = 800-1000 мм, на Д = 1000 мм по ул. Землячки, 9-11, по ул. Витрука, вдоль Ленинского пр-кта до ул. 25 Января, 72</t>
  </si>
  <si>
    <t>ПИР. Инженерно-экологические изыскания. Разработка проекта «Рекультивация иловых карт мкр. Тенистый, ул. Лазурная»</t>
  </si>
  <si>
    <t>Строительство водовода, L ≈ 465 м, Д = 500 мм по ул. Советская – ул. Бурденко от водовода, Д = 500 мм, по ул. Цветущая до водовода, Д = 600 мм, по ул. Транспортная</t>
  </si>
  <si>
    <t>Реконструкция (модернизация) водовода, L ≈ 1300 м, Д = 300-450 мм, на Д = 500 мм по ул. Шишкова – ул. 45 стрелковой дивизии от водовода, Д = 1000 мм, по ул. Беговая – ул. Ипподромная до водовода, Д = 600 мм, по ул. Транспортная</t>
  </si>
  <si>
    <t>Реконструкция водовода, L = 1,3 км, Д = 100-300 мм, на Д = 300 мм по ул. 9 Января ‒ пр-кт Труда от водовода, Д = 1000 мм, по ул. Керамическая до ул. Солнечная</t>
  </si>
  <si>
    <t>Реконструкция водовода, L = 9 км, Д = 500-600 мм, на Д = 700 мм по Ленинскому пр-кту ‒ ул. Лебедева от водовода, Д = 700 мм, Ленинский пр-кт, 158/2, до водовода, Д = 500 мм по ул. Новосибирская</t>
  </si>
  <si>
    <t>Реконструкция (модернизация) хлораторной ВПС-8 с переводом на гипохлорит</t>
  </si>
  <si>
    <t>Перекладка бестраншейным методом канализационной линии, Ду = 400 мм, расположенной на ул. Озерная (от КК 103, 50/104, 08/101, 56/100, 51 до главного левобережного коллектора, Ду = 1500 мм), L = 150 п.м, с выносом ее с территории земельного участка объекта капитального строительства (ул. Ленинградская, 50), увеличением условного диаметра до Ду = 600 мм и переключением существующих абонентов</t>
  </si>
  <si>
    <t>Перекладка бестраншейным методом канализационной линии, Ду = 400 мм, расположенной по пер. Мостостроителей (от ул. Ленинградская до многоквартирного дома № 7 по пер. Мостостроителей), L = 155 п.м, с увеличением условного диаметра до Ду = 600 мм, с переключением существующих абонентов</t>
  </si>
  <si>
    <t>Прокладка бестраншейным методом канализационной линии, Ду = 1000 мм, от перекладываемой канализационной линии, Ду = 600 мм (у многоквартирного дома № 7 по пер. Мостостроителей), L = 160 п.м, с подключением (технологическим присоединением) в главный левобережный коллектор, Ду = 2000 мм, со строительством в месте подключения (технологического присоединения) железобетонной камеры</t>
  </si>
  <si>
    <t xml:space="preserve">Перекладка бестраншейным методом канализационной линии, Ду = 300 мм, расположенной по пер. Мостостроителей, L =  5 п.м, с подключением (технологическим присоединением) в прокладываемую канализационную линию, Ду = 1000 мм (у многоквартирного дома № 7 по пер. Мостостроителей) </t>
  </si>
  <si>
    <t xml:space="preserve">Реконструкция первичного отстойника № 8 </t>
  </si>
  <si>
    <t xml:space="preserve">Реконструкция вторичного отстойника № 5 </t>
  </si>
  <si>
    <t xml:space="preserve">Реконструкция первичного отстойника № 2 </t>
  </si>
  <si>
    <t xml:space="preserve">Реконструкция вторичного отстойника № 8 </t>
  </si>
  <si>
    <t xml:space="preserve">Реконструкция вторичного отстойника № 1 </t>
  </si>
  <si>
    <t xml:space="preserve">Реконструкция вторичного отстойника № 4 </t>
  </si>
  <si>
    <t>Реконструкция коллектора, L ≈ 680 м, Д = 200-250-400 мм, на Д = 400 мм от камеры гашения по пер. Здоровья до к/коллектора, Д = 1840 мм по Рабочему пр-кту</t>
  </si>
  <si>
    <t>Строительство к/коллектора по ул. 9 Января, Д = 500 мм, L ≈ 1.8 км, от ул. Машиностроителей до ГПК, Д = 2000 мм</t>
  </si>
  <si>
    <t>Реконструкция к/коллектора по ул. Солнечная, L ≈ 1500 м, Д = 500 мм, на Д = 600 мм от реконструируемого к/коллектора, Д = 400 мм, по ул. Солнечная до существующего к/коллектора, Д = 1840 мм по ул. Ведугская</t>
  </si>
  <si>
    <t>Реконструкция к/коллектора, L = 750 м, Д = 400-500 мм, на Д = 600 мм от участка застройки по пер. Ольховый до ГЛК, Д = 2000 мм</t>
  </si>
  <si>
    <t>Реконструкция к/коллектора по пр-кту Труда, L ≈ 350 м, Д = 200 мм, на Д = 300 мм от ж/д, пр-кт Труда,141, до существующего к/коллектора, Д = 500 мм, пр-кт Труда,159</t>
  </si>
  <si>
    <t>Реконструкция КНС-31 с напорными коллекторами 2Д = 250 мм на 2Д = 300 мм, L ≈ 7 км</t>
  </si>
  <si>
    <t>ПИР, СМР. Строительство к/сетей и сооружений в мкр. Репное, L ≈ 32 км</t>
  </si>
  <si>
    <t>ПИР, СМР. Строительство к/сетей и сооружений в мкр. Боровое, L ≈ 25 км</t>
  </si>
  <si>
    <t>ПИР и СМР. Строительство и реконструкция внутриплощадочных самотечных к/сетей квартала, ограниченного улицами: пер. Серафимовича – пер. Морской – пер. Севастопольский – ул. Багратиона – ул. Димитрова, L ≈ 8,8 км</t>
  </si>
  <si>
    <t>Реконструкция коллектора, L ≈ 360 м, Д = 400 мм, на Д = 500 мм от ул. Транспортная, 79 до коллектора, Д = 500 мм по ул. Транспортная, 6</t>
  </si>
  <si>
    <t>2.5.</t>
  </si>
  <si>
    <t>ПИР и СМР. Реконструкция водопроводных сетей по ул. Циолковского, Д=500 мм,  L≈1120 м.п.</t>
  </si>
  <si>
    <t>ПИР и СМР. Реконструкция и вынос водопроводных сетей по ул. Новосибирская Д=200 мм. L≈335 м.п.</t>
  </si>
  <si>
    <t>ПИР и СМР. Реконструкция водопроводных сетей мкр. Подгорное, Д=1000 мм,  L≈5000 м.п.</t>
  </si>
  <si>
    <t>ПИР и СМР. Реконструкция водопроводных сетей по ул.Артамонова, Д=700 мм,  L≈350 м.п.</t>
  </si>
  <si>
    <t>ПИР и СМР. Реконструкция водопроводных сетей по ул.Перехоровича от ул.Л.Шевцовой до пр-т Патриотов, Д=600 мм,  L≈1180 м.п.</t>
  </si>
  <si>
    <t>8.16.</t>
  </si>
  <si>
    <t>ПИР и СМР. Реконструкция водопроводных сетей по пр-т Революции от ул.Карла Маркса до ул. Степана Разина, Д=225-315 мм,  L≈ 2840м.п., с переключением абонентов</t>
  </si>
  <si>
    <t>ПИР и СМР. Реконструкция канализационных  сетей по пр-т Революции, Д=450 мм,  L≈ 800м.п., с переключением абонентов</t>
  </si>
  <si>
    <t>ПИР и СМР по переключению на централизованную систему водоснабжения потребителей  по адресу ул.Комарова,10,12,14,16</t>
  </si>
  <si>
    <t>8.17.</t>
  </si>
  <si>
    <t>ПИР и СМР.  Изменение технологической схемы подключения   потребителей, расположенных по адресу ул. Пешестрелецкая д.56, к сетям водоотведения</t>
  </si>
  <si>
    <t>Автоматизация ПНС, оснащение ЦДС цифровыми программными продуктами, оборудованием для ситуационного центра и техническим перевооружением коммуникационных сетей для целей сбора, обработки и консолидации данных</t>
  </si>
  <si>
    <t xml:space="preserve">Реконструкция к/коллектора по ул. Загородная, L ≈ 1,1 км, Д = 300-400-500 мм, на Д = 600 мм от ж/д, ул. Загородная,47, до пер. Рамонский </t>
  </si>
  <si>
    <t>ПИР и СМР. Реконструкция  водопроводной сети Д=700 мм,L≈1100 п.м  по адресу:  ул. Остроухова от ул. Л.Новгородская до ул. Солнечная</t>
  </si>
  <si>
    <t>ПИР и СМР.Реконструкция  водовода  Д=600 мм,L≈500 п.м  по адресу:  ул. Карпинского</t>
  </si>
  <si>
    <t>ПИР и СМР. Реконструкция коллектора  Д=400 мм ,L≈ 145 п.м  по адресу:  ул.Героев Хасана</t>
  </si>
  <si>
    <t xml:space="preserve">СМР. Реконструкция канализационной линии по ул. Геофизическая (ул. Мазлумова) до КНС-20, Д = 900 мм, L = 1602 м </t>
  </si>
  <si>
    <t xml:space="preserve">СМР. Реконструкция системы водоотведения квартала, ограниченного улицами: Красный Октябрь – пер. Отличников – Иркутская – Циолковского, со строительством 2 КНС, самотечных и напорных канализационных линий </t>
  </si>
  <si>
    <t xml:space="preserve">ПИР. Реконструкция системы водоотведения квартала, ограниченного улицами: Красный Октябрь – пер. Отличников – Иркутская – Циолковского, со строительством 2 КНС, самотечных и напорных канализационных линий </t>
  </si>
  <si>
    <t>ПИР и СМР. Водопроводные сети мкр.Репное L≈6000 п.м.</t>
  </si>
  <si>
    <t>Реконструкция на  КНС-20</t>
  </si>
  <si>
    <t>Реконструкция на  КНС-54</t>
  </si>
  <si>
    <t>Реконструкция на  КНС-19</t>
  </si>
  <si>
    <t>Реконструкция на  КНС-24</t>
  </si>
  <si>
    <t>Реконструкция (модернизация) хлораторной ВПС-11 с переводом на гипохлорит</t>
  </si>
  <si>
    <t>ПИР и СМР. Реконструкция песковых площадок</t>
  </si>
  <si>
    <t>2.6.</t>
  </si>
  <si>
    <t>2.7.</t>
  </si>
  <si>
    <t>2.8.</t>
  </si>
  <si>
    <t>2.9.</t>
  </si>
  <si>
    <t>2.10.</t>
  </si>
  <si>
    <t xml:space="preserve"> Создание систем охраны периметра  ПС, ВПС</t>
  </si>
  <si>
    <t xml:space="preserve">ПИР и СМР. Реконструкция напорных водоводов, Д = 1000 мм, от ВПС-11/2 до ВПС-11/3, L≈6,8 км. </t>
  </si>
  <si>
    <t>ПИР.СМР. Реконструкция водопроводных сетей, от ВК дома № 32 по ул. Грузинская до ВК дома № 1 по Маклокскому проезду и водопровод Д=100 от ВК дома № 1  по Маклокскому проезду до ВК дома № 10 по Маклокскому проезду Д100-150мм,L=539п.м</t>
  </si>
  <si>
    <t>8.18.</t>
  </si>
  <si>
    <t>8.19.</t>
  </si>
  <si>
    <t>8.20.</t>
  </si>
  <si>
    <t>8.21.</t>
  </si>
  <si>
    <t xml:space="preserve">ПИР и СМР.РеконструкцияПНС ул. 45 Стрелковой дивизии, 62п  50 м3.час </t>
  </si>
  <si>
    <t xml:space="preserve">ПИР и СМР. Реконструкция ПНС ул. Урывского, 3 100 м3.час </t>
  </si>
  <si>
    <t xml:space="preserve">ПИР и СМР. Реконструкция ПНС ул. Конструкторов, 62П  50 м3.час </t>
  </si>
  <si>
    <t xml:space="preserve">ПИР и СМР. Реконструкция ПНС ул. Красноармейская,15 12,5 м3.час </t>
  </si>
  <si>
    <t>8.22.</t>
  </si>
  <si>
    <t>8.23.</t>
  </si>
  <si>
    <t>8.24.</t>
  </si>
  <si>
    <t>8.25.</t>
  </si>
  <si>
    <t>ПИР и СМР. Реконструкция канализационных сетей по ул. Карла Либкнехта,ул. Ворошилова, ул. Депутатская, L=717 п.м</t>
  </si>
  <si>
    <t xml:space="preserve">Соответствие питьевой воды, подаваемой в городскую сеть, требованиям СанПиН  1.2.3685-21 </t>
  </si>
  <si>
    <t xml:space="preserve"> ПИР и СМР. Реконструкция ПНС ул. Небольсина, 21п 200 м3.час </t>
  </si>
  <si>
    <t xml:space="preserve">ПИР и СМР.Реконструкция ПНС ул. 9 Января,91к, пом.3  20 м3.час </t>
  </si>
  <si>
    <t>8.26.</t>
  </si>
  <si>
    <t>8.27.</t>
  </si>
  <si>
    <t>ПИР и СМР. Реконструкция канализационного коллектора Д=800мм от ул. Циолковского д.129 до Набережной авиастроителей протяжённостью 3050 п.м.</t>
  </si>
  <si>
    <t>КС</t>
  </si>
  <si>
    <t>ПИР и СМР. Реконструкция водопроводной сети ул. 9 Января, ул. Семилукская, ул. Краснодонская, водопровод к домам 145, 149, 151, 153, 157, 159, 167, 173 по ул. 9 Января, 8, 10, 12 по ул. Семилукская, 10 по ул. Краснодонская и котельной напротив дома 11 по ул. Семилукская, D=50,100 мм. L≈586 п.м.</t>
  </si>
  <si>
    <t>ПИР и СМР. Реконструкция водопроводной сети пер. Анненский, 1а D=100мм. L≈240 п.м.</t>
  </si>
  <si>
    <t>ПИР и СМР. Реконструкция водопроводной сети от ВК-33 по ул. 6 Стрелковой Дивизии до ВК/50, D=40,75,100,200мм. L≈826п.м.</t>
  </si>
  <si>
    <t>ПИР и СМР. Реконструкция водопроводной сети мкр. Никольское, ул. Ковтуна D=150мм. L≈ 418 п.м.</t>
  </si>
  <si>
    <t>ПИР и СМР. Реконструкция водопроводной сети от д. 9 до д. 42 по ул. Песочная  D=100мм. L≈ 207 п.м.</t>
  </si>
  <si>
    <t>ПИР и СМР. Реконструкция водопроводной сети от ВК д. 141 по ул. Арбатская до ВК  д. 35 по ул. Весны D=110мм. L≈ 402 п.м.</t>
  </si>
  <si>
    <t>ПИР и СМР.  Реконструкция водопроводных сетей от ул. Карла Либкнехта до ул. Летчика Колесниченк д.42, D=200 мм. L≈174 п.м.</t>
  </si>
  <si>
    <t>ПИР и СМР.  Реконструкция водопроводных сетей ул. Рижская, D=100,200,300 мм. L≈458,5 п.м.</t>
  </si>
  <si>
    <t>8.28.</t>
  </si>
  <si>
    <t>8.29.</t>
  </si>
  <si>
    <t>8.30.</t>
  </si>
  <si>
    <t>8.31.</t>
  </si>
  <si>
    <t>8.32.</t>
  </si>
  <si>
    <t>ПИР и СМР.  Реконструкция канализационных сетей от КК ул. Машиностроителей д.62,64 до КК  ул. Машиностроителей д.50 от КК по ул. Машиностроителей д.56,58 до КК на ул. Машиностроителей д.54 D=150мм. L≈200 п.м.</t>
  </si>
  <si>
    <t>ПИР и СМР.  Реконструкция канализационной сети от д.7 по ул. Р.Беляевой до КК по ул. П.Осипенко, D=200мм. L≈275 п.м.</t>
  </si>
  <si>
    <t>ПИР и СМР.  Реконструкция канализационной сети от КК ул. 9 Января д.89 до ул. 9 Января д.91, D=150мм. L≈104 п.м.</t>
  </si>
  <si>
    <t>ПИР и СМР.  Реконструкция канализационной сети от  КК пр. Труда д.26  до КК у пр. Труда д.16, D=150  мм. L≈68,6 п.м.</t>
  </si>
  <si>
    <t>ПИР и СМР.  Реконструкция канализационных сетей районе жилых домов по ул. Димитрова д.126,130,130а,132,134,136,136а D= 200 мм. L≈678 п.м.</t>
  </si>
  <si>
    <t>Вывод из эксплуатации, самотечного канализационного коллектора д-600 мм по ул. Димитрова от ул. Базовая до ул. Серова,  L≈1500 п.м. с восстановлением благоустройства</t>
  </si>
  <si>
    <t>ПИР и СМР. Реконструкция канализационной линии Д-1000 мм L≈170 п.м. по адресу ул. Б. Роща, от д.2Б до д.6</t>
  </si>
  <si>
    <t>ПИР и СМР. Реконструкция канализационных сетей по  ул. Серафимовича, Д150,L=35,5 п.м</t>
  </si>
  <si>
    <t>ПИР и СМР. Реконструкция канализационных сетей  по ул. Суворова,ул. Одинцова Д150-200мм,L=218п.м</t>
  </si>
  <si>
    <t>ПИР и СМР. Реконструкция канализационных сетей  по ул. Острогожская,L=713,5 п.м</t>
  </si>
  <si>
    <t>ПИР и СМР. Реконструкция канализационных сетей  по ул. Циолковского,ул. Айвазовского Д150-200мм,L=285,5 п.м</t>
  </si>
  <si>
    <t>ПИР и СМР. Реконструкция канализационных сетей по  ул. Володарского, L=56 п.м</t>
  </si>
  <si>
    <t>ПИР и СМР. Реконструкция канализационных сетей по  ул. Переверткина, Д150мм, L=287,5 п.м</t>
  </si>
  <si>
    <t>ПИР и СМР. Реконструкция КНС  пер. Здоровья, д. 90о</t>
  </si>
  <si>
    <t>ПИР и СМР. Реконструкция КНС  ул. 9 Января, д. 304н</t>
  </si>
  <si>
    <t>ПИР и СМР. Реконструкция КНС ул. Ломоносова, д. 114/24н</t>
  </si>
  <si>
    <t>ПИР и СМР. Реконструкция КНС ул. 9 Января, д. 233/31</t>
  </si>
  <si>
    <t>ПИР и СМР. Реконструкция КНС ул. 9 Января, д. 241/13</t>
  </si>
  <si>
    <t>ПИР и СМР. Строительство и реконструкция водопроводных сетей мкр. Подклетное, Д=100-150 мм,  L≈8000 м.п.</t>
  </si>
  <si>
    <t>Строительство сооружений водоотведения промывных и дренажных вод на ВПС-4 и СПИВ на ВПС-11</t>
  </si>
  <si>
    <t>ПИР. Реконструкция системы водоотведения мкр. Тепличный с реконструкцией КНС мощностью 3000 куб. м/сут., с переключением 2 напорных ниток к/сетей, L = 60 п.м. и самотечной линии, Д = 500 мм, L = 25 п.м.</t>
  </si>
  <si>
    <t>СМР. Реконструкция системы водоотведения мкр. Тепличный с реконструкцией КНС мощностью 3000 куб. м/сут., с переключением 2 напорных ниток к/сетей, L = 60 п.м. и самотечной линии, Д = 500 мм, L = 25 п.м.</t>
  </si>
  <si>
    <t>СМР. Реконструкция канализационной линии по ул. Дорожная, Д = 800/1000 мм, L = 2982 м</t>
  </si>
  <si>
    <t>ПИР. Монтаж закрытых  коллекторов выпуска очищенной сточной воды, L ≈ 3120 м, в две ветки на ПОС, предусмотреть незатопляемый береговой выпуск</t>
  </si>
  <si>
    <t xml:space="preserve">Модернизация КНС </t>
  </si>
  <si>
    <t>Приобретение основных средств (технологическое оборудование, автотранспорт, спецтехника, сварочное оборудование, средства малой механизации) для системы водоснабжения</t>
  </si>
  <si>
    <t>Приобретение основных средств (технологическое оборудование, автотранспорт, спецтехника, сварочное оборудование, средства малой механизации)для системы водоотведения правобережной части города</t>
  </si>
  <si>
    <t>Приобретение основных средств (технологическое оборудование, автотранспорт, спецтехника, сварочное оборудование, средства малой механизации)для системы водоотведения левобережной части города</t>
  </si>
  <si>
    <t>11.</t>
  </si>
  <si>
    <t>Мероприятия по защите централизованных систем водоотведения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ситуаций.</t>
  </si>
  <si>
    <t>11.1.</t>
  </si>
  <si>
    <t xml:space="preserve"> Создание систем охраны периметра объектов системы водоотведения</t>
  </si>
  <si>
    <t>Реконструкция узла механической очистки на ПОС г. Воронеж</t>
  </si>
  <si>
    <t>Итого I этап</t>
  </si>
  <si>
    <t>Размер финасирования, для реализации мероприятий, тыс. руб. с НДС</t>
  </si>
  <si>
    <t xml:space="preserve">Перечень мероприятий Инвестиционной программы ООО «РВК-Воронеж» в рамках реализации концессионных соглашений реализуемых за счет платы на подключение (финансирование) - объектов централизованных систем водоотведения </t>
  </si>
  <si>
    <t>Перечень мероприятий Инвестиционной программы ООО "РВК-Воронеж" в рамках реализации концессионных соглашений, предусматривающих капитальные вложения в объекты основных средств и нематериальные активы регулируемых организаций (финансирование) - объектов централизованных систем водоснабжения(Основные средства ИП 2019-2028)</t>
  </si>
  <si>
    <t>Всего по водоснабжению:</t>
  </si>
  <si>
    <t>Итого всего по воде:</t>
  </si>
  <si>
    <t>Итого всего водоснабжение и водоотведение:</t>
  </si>
  <si>
    <t>II этап</t>
  </si>
  <si>
    <t>Перечень мероприятий Инвестиционной программы ООО "РВК-Воронеж" в рамках реализации концессионных соглашений реализуемых за счет платы за нарушение нормативов по объему и (или) составу сточных вод. (финансирование) - объектов централизованных систем водоотведения</t>
  </si>
  <si>
    <t>Перечень мероприятий Инвестиционной программы ООО «РВК-Воронеж» по строительству, модернизации и реконструкции объектов на Левобережных очистных сооружениях (ЛОС) городского округа город Воронеж в рамках реализации концессионных соглашений реализуемых за счет тарифных источников (финансирование) - объектов централизованных систем водоотведения</t>
  </si>
  <si>
    <t>Строительство, модернизация и реконструкция объектов на Левобережных очистных сооружениях г. Воронежа.</t>
  </si>
  <si>
    <t>Перечень мероприятий Инвестиционной программы ООО "РВК-Воронеж" в рамках реализации концессионных соглашений, предусматривающих капитальные вложения в объекты основных средств и нематериальные активы регулируемых организаций (финансирование) - объектов централизованных систем водоотведения (Основные средства по ИП 2019-2028)</t>
  </si>
  <si>
    <t>Итого всего по водоотведению</t>
  </si>
  <si>
    <t xml:space="preserve">Показатели </t>
  </si>
  <si>
    <t>Единицы измерения</t>
  </si>
  <si>
    <t>Показатели качества, надежности, энергетической эффективности в рамках Концессионного соглашения от 23.03.2012</t>
  </si>
  <si>
    <t>1.</t>
  </si>
  <si>
    <t xml:space="preserve">Показатели качества </t>
  </si>
  <si>
    <t>1.1</t>
  </si>
  <si>
    <t>Показатели качества питьевой воды</t>
  </si>
  <si>
    <t>1.1.1</t>
  </si>
  <si>
    <t>%</t>
  </si>
  <si>
    <t>+</t>
  </si>
  <si>
    <t>1.2</t>
  </si>
  <si>
    <t>Показатели качества очистки сточных вод</t>
  </si>
  <si>
    <t>1.2.1</t>
  </si>
  <si>
    <t>Соответствие состава очищенных сточных вод, поступающих в водный объект, установленным по действующему законодательству разрешениям на сбросы в пределах нормативов/лимитов</t>
  </si>
  <si>
    <t>Показатели надежности и бесперебойности</t>
  </si>
  <si>
    <t>2.1</t>
  </si>
  <si>
    <t>Показатель надежности и бесперебойности водоснабжения</t>
  </si>
  <si>
    <t>2.1.1</t>
  </si>
  <si>
    <t xml:space="preserve"> Количество перерывов в подаче воды, зафиксированных в местах исполнения обязательств организацией, осуществляющей холодное водоснабжение, по подаче  холодной воды, возникших в результате аварий, повреждений и иных технологических нарушений на объектах централизованной системы холодного водоснабжения,  принадлежащих организации, осуществляющей холодное водоснабжение, в расчете на протяженность водопроводной сети в год.</t>
  </si>
  <si>
    <t>ед./км</t>
  </si>
  <si>
    <t>2.2</t>
  </si>
  <si>
    <t>Показатель надежности и бесперебойности водоотведения</t>
  </si>
  <si>
    <t>2.2.1</t>
  </si>
  <si>
    <t>Удельное количество аварий и засоров в расчете на протяженность канализационной сети в год</t>
  </si>
  <si>
    <t>Показателями энергетической эффективности</t>
  </si>
  <si>
    <t>3.1</t>
  </si>
  <si>
    <t>Доля потерь воды в централизованных системах водоснабжения при транспортировке в общем объеме воды, поданной в водопроводную сеть</t>
  </si>
  <si>
    <r>
      <t>кВт*ч/м</t>
    </r>
    <r>
      <rPr>
        <vertAlign val="superscript"/>
        <sz val="12"/>
        <color theme="1"/>
        <rFont val="Times New Roman"/>
        <family val="1"/>
        <charset val="204"/>
      </rPr>
      <t>3</t>
    </r>
  </si>
  <si>
    <t>Показатели качества, надежности, энергетической эффективности в рамках Концессионного соглашения от 27.03.2020</t>
  </si>
  <si>
    <t>Удельное количество аварий и засоров в расчете на протяженность канализационной сети в год (правый берег)</t>
  </si>
  <si>
    <t>1.2.2</t>
  </si>
  <si>
    <t>Удельное количество аварий и засоров в расчете на протяженность канализационной сети в год (левый берег)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</si>
  <si>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</t>
  </si>
  <si>
    <t>2.3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</si>
  <si>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 (правый берег)</t>
  </si>
  <si>
    <t>2.4</t>
  </si>
  <si>
    <t xml:space="preserve"> 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 (левый берег)</t>
  </si>
  <si>
    <t>Показатели качества, надежности, энергетической эффективности в рамках Концессионного соглашения от 29.06.2022</t>
  </si>
  <si>
    <t>Доля проб питьевой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</si>
  <si>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1.1.2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</si>
  <si>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</si>
  <si>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 xml:space="preserve"> Доля сточных вод, не подвергающихся очистке, в общем объеме сточных вод, сбрасываемых в централизованные общесплавные или бытовые системы водоотведения 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</si>
  <si>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 водоотведения</t>
  </si>
  <si>
    <t>3.2</t>
  </si>
  <si>
    <t xml:space="preserve">Удельный расход электрической энергии, потребляемой в технологическом процессе подготовки питьевой воды, на единицу объема воды, отпускаемой в сеть </t>
  </si>
  <si>
    <t>3.3</t>
  </si>
  <si>
    <t>3.4</t>
  </si>
  <si>
    <t>Показатели качества, надежности, энергетической эффективности в рамках Концессионного соглашения от 13.10.2022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</si>
  <si>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</si>
  <si>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>Председатель Воронежской</t>
  </si>
  <si>
    <t>городской Думы</t>
  </si>
  <si>
    <t>В.Ф. Ходырев</t>
  </si>
  <si>
    <t>Бурение скважин на ВПС-11 (Бурение 8 скважин на ВПС-11 (в т.ч. 2 шт на 2022 год)</t>
  </si>
  <si>
    <t>Бурение скважин на ВПС-8, ВПС-4 (Бурение скважин на ВПС-8, ВПС-4 
(Бурение 3 скважин на ВПС-8  (в т.ч. 1 шт на 2022 год))</t>
  </si>
  <si>
    <t>8.1.</t>
  </si>
  <si>
    <t>8.15.</t>
  </si>
  <si>
    <t xml:space="preserve">«Перечень целевых показателей, в том числе в сфере энергосбережения и повышения энергетической эффективности объектов централизованных систем водоснабжения и водоотведения  ООО «РВК-Воронеж </t>
  </si>
  <si>
    <t xml:space="preserve">С.А.Петрин   </t>
  </si>
  <si>
    <t>Перечень мероприятий Инвестиционной программы ООО «РВК-Воронеж» в рамках реализации концессионных соглашений реализуемых за счет платы на подключение (финансирование) - объектов централизованных систем водоснабжения</t>
  </si>
  <si>
    <t xml:space="preserve">Глава городского округа город Воронеж </t>
  </si>
  <si>
    <t>Концессионное соглашение от 23.03.2012</t>
  </si>
  <si>
    <t>Концессионное соглашение от 27.03.2020</t>
  </si>
  <si>
    <t>2.11</t>
  </si>
  <si>
    <t>Перебуривание скважин ВПС-4</t>
  </si>
  <si>
    <t>Концессионное соглашение от 29.06.2022</t>
  </si>
  <si>
    <t>2.12</t>
  </si>
  <si>
    <t xml:space="preserve">Перебуривание скважин </t>
  </si>
  <si>
    <t>3.7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</si>
  <si>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</si>
  <si>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</si>
  <si>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</si>
  <si>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</si>
  <si>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</si>
  <si>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</si>
  <si>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</si>
  <si>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</si>
  <si>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</si>
  <si>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 xml:space="preserve">ПИР Реконструкция канализационного железобетонного коллектора (Д = 900 мм, L ≈ 422,5 м.п., Д = 1200 мм, L ≈ 1586 м.п. и Д = 1500 мм, L ≈ 2382 м.п. в районе ул. Суворова, д. 65 - Ленинский проспект, 95б </t>
  </si>
  <si>
    <t>Удельное энергопотребление по системе водоотведения</t>
  </si>
  <si>
    <t xml:space="preserve">Работы/мероприятия по отладке/переустройству оборудования ОСК с целью повышения показателей энергоэффективности объектов централизованных систем водоотведения </t>
  </si>
  <si>
    <t>Комбинированная машина ДКТ Старт-301</t>
  </si>
  <si>
    <t>Модернизация оборудования ЦМО УОСК</t>
  </si>
  <si>
    <t>«Перечень мероприятий Инвестиционной программы ООО "РВК-Воронеж" в рамках реализации концессионных соглашений реализуемых за счет тарифных источников и за счет Концедента - объектов централизованных систем водоснабжения</t>
  </si>
  <si>
    <t>8.33.</t>
  </si>
  <si>
    <t>10.</t>
  </si>
  <si>
    <t>10.1.</t>
  </si>
  <si>
    <t>Перечень мероприятий Инвестиционной программы ООО «РВК-Воронеж» в рамках концессионных соглашений реализуемых за счет тарифных источников и за счет Концедента  - объектов централизованных систем водоотведения</t>
  </si>
  <si>
    <t>Концессионное соглашение от 13.10.2022</t>
  </si>
  <si>
    <t>ПИР и СМР. Реконструкция канализационных сетей жилой зоны городского мкр. Никольское</t>
  </si>
  <si>
    <t>ПИР. Строительство напорных канализационных линий Д=500 мм  L≈7000 м.п. каждая, по ул. Изыскателей, Беломорская, Калининградская, Планетная, Богатырская до разгрузочной камеры на канализационном коллекторе Д –1000 мм по ул. Землячки</t>
  </si>
  <si>
    <t>Строительство, реконструкция водопроводных сетей Д=300-1000 мм, L≈4550п.м. (Реконструкция  водопровода Ду 500мм из труб ПЭ 100 методом ГНБ по ул. Острогожская в г. Воронеж (участок 123,45 м)</t>
  </si>
  <si>
    <t>2030-2045</t>
  </si>
  <si>
    <t>I этап</t>
  </si>
  <si>
    <t>Строительство, модернизация и реконструкция объектов на Левобережных очистных сооружениях г. Воронежа.  
ПИР и СМР. Реконструкция и модернизация аэротенков, воздуходувной станции с воздуховодами.
ПИР и СМР. Реконструкция аэротенков (1 очередь строительства). 
ПИР и СМР. Реконструкция аэротенков первой технологической линии (16 шт)</t>
  </si>
  <si>
    <t>Строительство, модернизация и реконструкция объектов на Левобережных очистных сооружениях г. Воронежа.  
ПИР и СМР. Реконструкция и модернизация аэротенков, воздуходувной станции с воздуховодами. 
ПИР и СМР. Реконструкция аэротенков (1 очередь строительства). 
ПИР и СМР. Реконструкция аэротенков второй технологической линии</t>
  </si>
  <si>
    <t xml:space="preserve">Строительство, модернизация и реконструкция объектов на Левобережных очистных сооружениях г. Воронежа.  
ПИР и СМР. Реконструкция и модернизация аэротенков, воздуходувной станции с воздуховодами.
ПИР и СМР. Реконструкция аэротенков (1 очередь строительства). 
ПИР и СМР. Реконструкция аэротенков третьей технологической линии </t>
  </si>
  <si>
    <t>Строительство, модернизация и реконструкция объектов на Левобережных очистных сооружениях г. Воронежа. 
ПИР и СМР. Строительство КНС, НС  и отстойников с реконструкцией сетей. 
ПИР и СМР. Строительство КНС и   НС распределения возвратного активного ила (переключение, технологические резервуары)   с реконструкцией сетей.</t>
  </si>
  <si>
    <t xml:space="preserve">Строительство, модернизация и реконструкция объектов на Левобережных очистных сооружениях г. Воронежа.
ПИР и СМР. Строительство КНС, НС  и отстойников с реконструкцией сетей. 
ПИР и СМР.  Строительство отстойников. </t>
  </si>
  <si>
    <t>Строительство, модернизация и реконструкция объектов на Левобережных очистных сооружениях г. Воронежа.
ПИР и СМР. Реконструкция блока обеззараживания (УФО), строительство сооружений доочистки.
ПИР и СМР. Реконструкция блока обеззараживания (УФО)</t>
  </si>
  <si>
    <t>5.1</t>
  </si>
  <si>
    <t>Строительство, модернизация и реконструкция объектов на Левобережных очистных сооружениях г. Воронежа.
ПИР и СМР. Реконструкция блока обеззараживания (УФО), строительство сооружений доочистки.
ПИР и СМР. Строительство сооружений доочистки сточных вод на ЛОС</t>
  </si>
  <si>
    <t>5.2</t>
  </si>
  <si>
    <t xml:space="preserve">Строительство, модернизация и реконструкция объектов на Левобережных очистных сооружениях г. Воронежа.                                                   ПИР и СМР. Строительство комплекса утилизации осадков сточных вод  ЛОС. ПИР и СМР. Реконструкция аэротенков </t>
  </si>
  <si>
    <t>6</t>
  </si>
  <si>
    <t>Строительство, модернизация и реконструкция объектов на Левобережных очистных сооружениях г. Воронежа.                                           ПИР и СМР. Реконструкция приемной камеры с установкой системы воздухоочистки, установкой системы он-лайн контроля качества поступающих сточных вод, выводом пробоотборных устройств.</t>
  </si>
  <si>
    <t>Строительство, модернизация и реконструкция объектов на Левобережных очистных сооружениях г. Воронежа.                                     ПИР и СМР. Реконструкция песколовок с заменой насосного оборудования, скребковых механизмов удаления осадка.</t>
  </si>
  <si>
    <t>7</t>
  </si>
  <si>
    <t>8</t>
  </si>
  <si>
    <t xml:space="preserve">Строительство, модернизация и реконструкция объектов на Левобережных очистных сооружениях г. Воронежа.                                                 ПИР и СМР. Реконструкция первичных отстойников с установкой системой очистки воздуха </t>
  </si>
  <si>
    <t>9</t>
  </si>
  <si>
    <t>Строительство, модернизация и реконструкция объектов на Левобережных очистных сооружениях г. Воронежа.                                                   ПИР и СМР. Реконструкция компрессорной станции с  заменой воздуходувного оборудования.</t>
  </si>
  <si>
    <t xml:space="preserve">Приложение №6 к Программе
комплексного развития систем коммунальной инфраструктуры городского округа город Воронеж на период до 2045 года
</t>
  </si>
  <si>
    <t>Приложение №7 к Программе
комплексного развития систем коммунальной инфраструктуры городского округа город Воронеж на период до 2045 года</t>
  </si>
  <si>
    <t>Приложение №9 к Программе
комплексного развития систем коммунальной инфраструктуры городского округа город Воронеж на период до 2045 года</t>
  </si>
  <si>
    <t>№
в ИП ООО "РВК-Воронеж"</t>
  </si>
  <si>
    <t>№
в ИП ООО РВК-Воронеж"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</si>
</sst>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8"/>
      <name val="Times New Roman"/>
      <family val="2"/>
      <charset val="204"/>
    </font>
    <font>
      <sz val="8"/>
      <name val="Times New Roman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2"/>
      <charset val="204"/>
    </font>
    <font>
      <sz val="2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2" fillId="0" borderId="0"/>
    <xf numFmtId="0" fontId="1" fillId="0" borderId="0"/>
  </cellStyleXfs>
  <cellXfs count="331">
    <xf numFmtId="0" fontId="0" fillId="0" borderId="0" xfId="0"/>
    <xf numFmtId="164" fontId="4" fillId="0" borderId="7" xfId="0" applyNumberFormat="1" applyFont="1" applyFill="1" applyBorder="1" applyAlignment="1">
      <alignment horizontal="center" vertical="center" wrapText="1"/>
    </xf>
    <xf numFmtId="0" fontId="0" fillId="0" borderId="0" xfId="0"/>
    <xf numFmtId="165" fontId="4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5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 wrapText="1"/>
    </xf>
    <xf numFmtId="0" fontId="14" fillId="0" borderId="7" xfId="0" applyFont="1" applyFill="1" applyBorder="1"/>
    <xf numFmtId="165" fontId="0" fillId="0" borderId="0" xfId="0" applyNumberFormat="1" applyFill="1"/>
    <xf numFmtId="2" fontId="5" fillId="0" borderId="7" xfId="0" applyNumberFormat="1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43" fontId="0" fillId="0" borderId="0" xfId="0" applyNumberFormat="1" applyFill="1"/>
    <xf numFmtId="164" fontId="5" fillId="0" borderId="23" xfId="0" applyNumberFormat="1" applyFont="1" applyFill="1" applyBorder="1" applyAlignment="1">
      <alignment horizontal="center" vertical="center" wrapText="1"/>
    </xf>
    <xf numFmtId="164" fontId="5" fillId="0" borderId="25" xfId="0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30" xfId="0" applyFill="1" applyBorder="1"/>
    <xf numFmtId="164" fontId="5" fillId="0" borderId="12" xfId="0" applyNumberFormat="1" applyFont="1" applyFill="1" applyBorder="1" applyAlignment="1">
      <alignment horizontal="center" vertical="center" wrapText="1"/>
    </xf>
    <xf numFmtId="164" fontId="4" fillId="0" borderId="27" xfId="0" applyNumberFormat="1" applyFont="1" applyFill="1" applyBorder="1" applyAlignment="1">
      <alignment horizontal="right" vertical="center" wrapText="1"/>
    </xf>
    <xf numFmtId="164" fontId="4" fillId="0" borderId="27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25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left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164" fontId="9" fillId="0" borderId="23" xfId="0" applyNumberFormat="1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0" fillId="0" borderId="35" xfId="0" applyFill="1" applyBorder="1"/>
    <xf numFmtId="164" fontId="5" fillId="0" borderId="40" xfId="0" applyNumberFormat="1" applyFont="1" applyFill="1" applyBorder="1" applyAlignment="1">
      <alignment horizontal="center" vertical="center" wrapText="1"/>
    </xf>
    <xf numFmtId="164" fontId="4" fillId="0" borderId="41" xfId="0" applyNumberFormat="1" applyFont="1" applyFill="1" applyBorder="1" applyAlignment="1">
      <alignment horizontal="right" vertical="center" wrapText="1"/>
    </xf>
    <xf numFmtId="164" fontId="4" fillId="0" borderId="41" xfId="0" applyNumberFormat="1" applyFont="1" applyFill="1" applyBorder="1" applyAlignment="1">
      <alignment horizontal="center" vertical="center" wrapText="1"/>
    </xf>
    <xf numFmtId="164" fontId="9" fillId="0" borderId="39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164" fontId="9" fillId="0" borderId="42" xfId="0" applyNumberFormat="1" applyFont="1" applyFill="1" applyBorder="1" applyAlignment="1">
      <alignment horizontal="center" vertical="center" wrapText="1"/>
    </xf>
    <xf numFmtId="164" fontId="9" fillId="0" borderId="31" xfId="0" applyNumberFormat="1" applyFont="1" applyFill="1" applyBorder="1" applyAlignment="1">
      <alignment horizontal="center" vertical="center" wrapText="1"/>
    </xf>
    <xf numFmtId="164" fontId="9" fillId="0" borderId="26" xfId="0" applyNumberFormat="1" applyFont="1" applyFill="1" applyBorder="1" applyAlignment="1">
      <alignment horizontal="center" vertical="center" wrapText="1"/>
    </xf>
    <xf numFmtId="165" fontId="17" fillId="0" borderId="41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left" vertical="center" wrapText="1"/>
    </xf>
    <xf numFmtId="164" fontId="9" fillId="0" borderId="30" xfId="0" applyNumberFormat="1" applyFont="1" applyFill="1" applyBorder="1" applyAlignment="1">
      <alignment horizontal="center" vertical="center" wrapText="1"/>
    </xf>
    <xf numFmtId="165" fontId="5" fillId="0" borderId="16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5" fontId="5" fillId="0" borderId="21" xfId="0" applyNumberFormat="1" applyFont="1" applyFill="1" applyBorder="1" applyAlignment="1">
      <alignment horizontal="center" vertical="center" wrapText="1"/>
    </xf>
    <xf numFmtId="164" fontId="5" fillId="0" borderId="41" xfId="0" applyNumberFormat="1" applyFont="1" applyFill="1" applyBorder="1" applyAlignment="1">
      <alignment horizontal="center" vertical="center" wrapText="1"/>
    </xf>
    <xf numFmtId="164" fontId="9" fillId="0" borderId="27" xfId="0" applyNumberFormat="1" applyFont="1" applyFill="1" applyBorder="1" applyAlignment="1">
      <alignment horizontal="center" vertical="center" wrapText="1"/>
    </xf>
    <xf numFmtId="164" fontId="4" fillId="0" borderId="40" xfId="0" applyNumberFormat="1" applyFont="1" applyFill="1" applyBorder="1" applyAlignment="1">
      <alignment horizontal="center" vertical="center" wrapText="1"/>
    </xf>
    <xf numFmtId="164" fontId="12" fillId="0" borderId="41" xfId="0" applyNumberFormat="1" applyFont="1" applyFill="1" applyBorder="1" applyAlignment="1">
      <alignment horizontal="center" vertical="center" wrapText="1"/>
    </xf>
    <xf numFmtId="164" fontId="9" fillId="0" borderId="41" xfId="0" applyNumberFormat="1" applyFont="1" applyFill="1" applyBorder="1" applyAlignment="1">
      <alignment horizontal="center" vertical="center" wrapText="1"/>
    </xf>
    <xf numFmtId="0" fontId="0" fillId="0" borderId="24" xfId="0" applyFill="1" applyBorder="1"/>
    <xf numFmtId="164" fontId="9" fillId="0" borderId="8" xfId="0" applyNumberFormat="1" applyFont="1" applyFill="1" applyBorder="1" applyAlignment="1">
      <alignment horizontal="center" vertical="center" wrapText="1"/>
    </xf>
    <xf numFmtId="2" fontId="20" fillId="0" borderId="4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164" fontId="0" fillId="0" borderId="0" xfId="0" applyNumberFormat="1" applyFill="1"/>
    <xf numFmtId="43" fontId="20" fillId="0" borderId="41" xfId="1" applyFont="1" applyFill="1" applyBorder="1" applyAlignment="1">
      <alignment horizontal="center" vertical="center" wrapText="1"/>
    </xf>
    <xf numFmtId="49" fontId="11" fillId="0" borderId="50" xfId="0" applyNumberFormat="1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vertical="center" wrapText="1"/>
    </xf>
    <xf numFmtId="0" fontId="11" fillId="0" borderId="51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 wrapText="1"/>
    </xf>
    <xf numFmtId="0" fontId="27" fillId="0" borderId="0" xfId="0" applyFont="1"/>
    <xf numFmtId="166" fontId="21" fillId="0" borderId="0" xfId="0" applyNumberFormat="1" applyFont="1" applyBorder="1"/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0" fillId="0" borderId="32" xfId="0" applyFill="1" applyBorder="1"/>
    <xf numFmtId="164" fontId="4" fillId="0" borderId="29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164" fontId="9" fillId="0" borderId="20" xfId="0" applyNumberFormat="1" applyFont="1" applyFill="1" applyBorder="1" applyAlignment="1">
      <alignment horizontal="center" vertical="center" wrapText="1"/>
    </xf>
    <xf numFmtId="164" fontId="23" fillId="0" borderId="12" xfId="0" applyNumberFormat="1" applyFont="1" applyFill="1" applyBorder="1" applyAlignment="1">
      <alignment horizontal="center" vertical="center" wrapText="1"/>
    </xf>
    <xf numFmtId="164" fontId="20" fillId="0" borderId="27" xfId="0" applyNumberFormat="1" applyFont="1" applyFill="1" applyBorder="1" applyAlignment="1">
      <alignment horizontal="right" vertical="center" wrapText="1"/>
    </xf>
    <xf numFmtId="166" fontId="0" fillId="0" borderId="0" xfId="0" applyNumberFormat="1" applyFill="1"/>
    <xf numFmtId="164" fontId="12" fillId="0" borderId="7" xfId="0" applyNumberFormat="1" applyFont="1" applyFill="1" applyBorder="1" applyAlignment="1">
      <alignment horizontal="left" vertical="center" wrapText="1"/>
    </xf>
    <xf numFmtId="164" fontId="4" fillId="0" borderId="24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164" fontId="12" fillId="0" borderId="16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166" fontId="4" fillId="0" borderId="41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164" fontId="5" fillId="0" borderId="30" xfId="0" applyNumberFormat="1" applyFont="1" applyFill="1" applyBorder="1" applyAlignment="1">
      <alignment horizontal="center" vertical="center" wrapText="1"/>
    </xf>
    <xf numFmtId="166" fontId="28" fillId="0" borderId="0" xfId="0" applyNumberFormat="1" applyFont="1" applyFill="1"/>
    <xf numFmtId="166" fontId="9" fillId="0" borderId="41" xfId="0" applyNumberFormat="1" applyFont="1" applyFill="1" applyBorder="1" applyAlignment="1">
      <alignment horizontal="center" vertical="center" wrapText="1"/>
    </xf>
    <xf numFmtId="164" fontId="12" fillId="0" borderId="57" xfId="0" applyNumberFormat="1" applyFont="1" applyFill="1" applyBorder="1" applyAlignment="1">
      <alignment horizontal="center" vertical="center" wrapText="1"/>
    </xf>
    <xf numFmtId="43" fontId="9" fillId="0" borderId="27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164" fontId="17" fillId="0" borderId="41" xfId="0" applyNumberFormat="1" applyFont="1" applyFill="1" applyBorder="1" applyAlignment="1">
      <alignment horizontal="right" vertical="center" wrapText="1"/>
    </xf>
    <xf numFmtId="164" fontId="20" fillId="0" borderId="16" xfId="0" applyNumberFormat="1" applyFont="1" applyFill="1" applyBorder="1" applyAlignment="1">
      <alignment horizontal="right" vertical="center" wrapText="1"/>
    </xf>
    <xf numFmtId="166" fontId="21" fillId="0" borderId="1" xfId="0" applyNumberFormat="1" applyFont="1" applyFill="1" applyBorder="1"/>
    <xf numFmtId="164" fontId="20" fillId="0" borderId="25" xfId="0" applyNumberFormat="1" applyFont="1" applyFill="1" applyBorder="1" applyAlignment="1">
      <alignment horizontal="right" vertical="center" wrapText="1"/>
    </xf>
    <xf numFmtId="166" fontId="21" fillId="0" borderId="2" xfId="0" applyNumberFormat="1" applyFont="1" applyFill="1" applyBorder="1"/>
    <xf numFmtId="0" fontId="9" fillId="0" borderId="6" xfId="0" applyFont="1" applyFill="1" applyBorder="1" applyAlignment="1">
      <alignment horizontal="center" vertical="center" wrapText="1"/>
    </xf>
    <xf numFmtId="0" fontId="13" fillId="0" borderId="0" xfId="0" applyFont="1" applyFill="1"/>
    <xf numFmtId="164" fontId="2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/>
    <xf numFmtId="166" fontId="21" fillId="0" borderId="31" xfId="0" applyNumberFormat="1" applyFont="1" applyFill="1" applyBorder="1"/>
    <xf numFmtId="166" fontId="4" fillId="0" borderId="4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7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164" fontId="5" fillId="0" borderId="21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center" vertical="top" wrapText="1"/>
    </xf>
    <xf numFmtId="0" fontId="9" fillId="0" borderId="7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12" fillId="0" borderId="2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27" fillId="0" borderId="0" xfId="0" applyFont="1" applyFill="1"/>
    <xf numFmtId="0" fontId="27" fillId="0" borderId="0" xfId="0" applyFont="1" applyFill="1" applyAlignment="1">
      <alignment horizontal="right" wrapText="1"/>
    </xf>
    <xf numFmtId="0" fontId="27" fillId="0" borderId="0" xfId="0" applyFont="1" applyFill="1" applyAlignment="1">
      <alignment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5" fillId="0" borderId="27" xfId="0" applyNumberFormat="1" applyFont="1" applyFill="1" applyBorder="1" applyAlignment="1">
      <alignment horizontal="center" vertical="center" wrapText="1"/>
    </xf>
    <xf numFmtId="164" fontId="9" fillId="0" borderId="28" xfId="0" applyNumberFormat="1" applyFont="1" applyFill="1" applyBorder="1" applyAlignment="1">
      <alignment horizontal="center" vertical="center" wrapText="1"/>
    </xf>
    <xf numFmtId="164" fontId="4" fillId="0" borderId="31" xfId="0" applyNumberFormat="1" applyFont="1" applyFill="1" applyBorder="1" applyAlignment="1">
      <alignment horizontal="center" vertical="center" wrapText="1"/>
    </xf>
    <xf numFmtId="165" fontId="24" fillId="0" borderId="7" xfId="0" applyNumberFormat="1" applyFont="1" applyFill="1" applyBorder="1" applyAlignment="1">
      <alignment horizontal="center" vertical="center" wrapText="1"/>
    </xf>
    <xf numFmtId="43" fontId="0" fillId="0" borderId="0" xfId="1" applyFont="1" applyFill="1"/>
    <xf numFmtId="43" fontId="5" fillId="0" borderId="1" xfId="1" applyFont="1" applyFill="1" applyBorder="1" applyAlignment="1">
      <alignment horizontal="center" vertical="center" wrapText="1"/>
    </xf>
    <xf numFmtId="43" fontId="9" fillId="0" borderId="31" xfId="1" applyFont="1" applyFill="1" applyBorder="1" applyAlignment="1">
      <alignment horizontal="center" vertical="center" wrapText="1"/>
    </xf>
    <xf numFmtId="43" fontId="5" fillId="0" borderId="2" xfId="1" applyFont="1" applyFill="1" applyBorder="1" applyAlignment="1">
      <alignment horizontal="center" vertical="center" wrapText="1"/>
    </xf>
    <xf numFmtId="43" fontId="9" fillId="0" borderId="26" xfId="1" applyFont="1" applyFill="1" applyBorder="1" applyAlignment="1">
      <alignment horizontal="center" vertical="center" wrapText="1"/>
    </xf>
    <xf numFmtId="0" fontId="27" fillId="0" borderId="0" xfId="0" applyFont="1" applyFill="1" applyAlignment="1"/>
    <xf numFmtId="0" fontId="27" fillId="0" borderId="0" xfId="0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164" fontId="4" fillId="0" borderId="59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5" fillId="0" borderId="41" xfId="0" applyNumberFormat="1" applyFont="1" applyFill="1" applyBorder="1" applyAlignment="1">
      <alignment horizontal="left" vertical="center" wrapText="1"/>
    </xf>
    <xf numFmtId="165" fontId="5" fillId="0" borderId="4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3" fontId="12" fillId="0" borderId="27" xfId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64" fontId="12" fillId="0" borderId="23" xfId="0" applyNumberFormat="1" applyFont="1" applyFill="1" applyBorder="1" applyAlignment="1">
      <alignment horizontal="left" vertical="center" wrapText="1"/>
    </xf>
    <xf numFmtId="0" fontId="21" fillId="0" borderId="35" xfId="0" applyFont="1" applyFill="1" applyBorder="1" applyAlignment="1">
      <alignment vertical="center"/>
    </xf>
    <xf numFmtId="0" fontId="21" fillId="0" borderId="37" xfId="0" applyFont="1" applyFill="1" applyBorder="1" applyAlignment="1">
      <alignment vertical="center"/>
    </xf>
    <xf numFmtId="0" fontId="27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left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164" fontId="5" fillId="0" borderId="60" xfId="0" applyNumberFormat="1" applyFont="1" applyFill="1" applyBorder="1" applyAlignment="1">
      <alignment horizontal="center" vertical="center" wrapText="1"/>
    </xf>
    <xf numFmtId="0" fontId="14" fillId="0" borderId="60" xfId="0" applyFont="1" applyFill="1" applyBorder="1"/>
    <xf numFmtId="164" fontId="4" fillId="0" borderId="43" xfId="0" applyNumberFormat="1" applyFont="1" applyFill="1" applyBorder="1" applyAlignment="1">
      <alignment horizontal="center" vertical="center" wrapText="1"/>
    </xf>
    <xf numFmtId="164" fontId="5" fillId="0" borderId="47" xfId="0" applyNumberFormat="1" applyFont="1" applyFill="1" applyBorder="1" applyAlignment="1">
      <alignment horizontal="center" vertical="center" wrapText="1"/>
    </xf>
    <xf numFmtId="164" fontId="5" fillId="0" borderId="36" xfId="0" applyNumberFormat="1" applyFont="1" applyFill="1" applyBorder="1" applyAlignment="1">
      <alignment horizontal="center" vertical="center" wrapText="1"/>
    </xf>
    <xf numFmtId="166" fontId="4" fillId="0" borderId="36" xfId="0" applyNumberFormat="1" applyFont="1" applyFill="1" applyBorder="1" applyAlignment="1">
      <alignment horizontal="center" vertical="center" wrapText="1"/>
    </xf>
    <xf numFmtId="0" fontId="0" fillId="0" borderId="9" xfId="0" applyFill="1" applyBorder="1"/>
    <xf numFmtId="164" fontId="5" fillId="0" borderId="9" xfId="0" applyNumberFormat="1" applyFont="1" applyFill="1" applyBorder="1" applyAlignment="1">
      <alignment horizontal="left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27" xfId="0" applyNumberFormat="1" applyFont="1" applyFill="1" applyBorder="1" applyAlignment="1">
      <alignment horizontal="right" vertical="center" wrapText="1"/>
    </xf>
    <xf numFmtId="164" fontId="4" fillId="0" borderId="36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12" fillId="0" borderId="50" xfId="0" applyNumberFormat="1" applyFont="1" applyFill="1" applyBorder="1" applyAlignment="1">
      <alignment horizontal="center" vertical="center" wrapText="1"/>
    </xf>
    <xf numFmtId="0" fontId="5" fillId="0" borderId="41" xfId="0" applyNumberFormat="1" applyFont="1" applyFill="1" applyBorder="1" applyAlignment="1">
      <alignment horizontal="center" vertical="center" wrapText="1"/>
    </xf>
    <xf numFmtId="164" fontId="4" fillId="0" borderId="42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 wrapText="1"/>
    </xf>
    <xf numFmtId="164" fontId="5" fillId="0" borderId="36" xfId="0" applyNumberFormat="1" applyFont="1" applyFill="1" applyBorder="1" applyAlignment="1">
      <alignment horizontal="left" vertical="center" wrapText="1"/>
    </xf>
    <xf numFmtId="49" fontId="21" fillId="0" borderId="32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vertical="center" wrapText="1"/>
    </xf>
    <xf numFmtId="0" fontId="15" fillId="0" borderId="52" xfId="0" applyFont="1" applyFill="1" applyBorder="1" applyAlignment="1">
      <alignment horizontal="center" vertical="center" wrapText="1"/>
    </xf>
    <xf numFmtId="0" fontId="15" fillId="0" borderId="52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vertical="center" wrapText="1"/>
    </xf>
    <xf numFmtId="0" fontId="11" fillId="0" borderId="52" xfId="0" applyFont="1" applyFill="1" applyBorder="1" applyAlignment="1">
      <alignment horizontal="center" vertical="center"/>
    </xf>
    <xf numFmtId="0" fontId="21" fillId="0" borderId="57" xfId="0" applyFont="1" applyFill="1" applyBorder="1" applyAlignment="1">
      <alignment horizontal="center" vertical="center"/>
    </xf>
    <xf numFmtId="0" fontId="21" fillId="0" borderId="62" xfId="0" applyFont="1" applyFill="1" applyBorder="1" applyAlignment="1">
      <alignment vertical="center"/>
    </xf>
    <xf numFmtId="0" fontId="21" fillId="0" borderId="45" xfId="0" applyFont="1" applyFill="1" applyBorder="1" applyAlignment="1">
      <alignment vertical="center"/>
    </xf>
    <xf numFmtId="0" fontId="21" fillId="0" borderId="32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vertical="center"/>
    </xf>
    <xf numFmtId="43" fontId="5" fillId="0" borderId="27" xfId="1" applyFont="1" applyFill="1" applyBorder="1" applyAlignment="1">
      <alignment horizontal="center" vertical="center" wrapText="1"/>
    </xf>
    <xf numFmtId="43" fontId="9" fillId="0" borderId="28" xfId="1" applyFont="1" applyFill="1" applyBorder="1" applyAlignment="1">
      <alignment horizontal="center" vertical="center" wrapText="1"/>
    </xf>
    <xf numFmtId="0" fontId="0" fillId="0" borderId="40" xfId="0" applyFill="1" applyBorder="1"/>
    <xf numFmtId="164" fontId="5" fillId="2" borderId="2" xfId="0" applyNumberFormat="1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43" fontId="5" fillId="2" borderId="2" xfId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37" xfId="0" applyFill="1" applyBorder="1"/>
    <xf numFmtId="0" fontId="0" fillId="2" borderId="38" xfId="0" applyFill="1" applyBorder="1"/>
    <xf numFmtId="0" fontId="15" fillId="2" borderId="52" xfId="0" applyFont="1" applyFill="1" applyBorder="1" applyAlignment="1">
      <alignment horizontal="center" vertical="center"/>
    </xf>
    <xf numFmtId="0" fontId="0" fillId="2" borderId="41" xfId="0" applyFill="1" applyBorder="1"/>
    <xf numFmtId="0" fontId="0" fillId="2" borderId="42" xfId="0" applyFill="1" applyBorder="1"/>
    <xf numFmtId="0" fontId="11" fillId="2" borderId="51" xfId="0" applyFont="1" applyFill="1" applyBorder="1" applyAlignment="1">
      <alignment horizontal="center" vertical="center"/>
    </xf>
    <xf numFmtId="0" fontId="11" fillId="2" borderId="52" xfId="0" applyFont="1" applyFill="1" applyBorder="1" applyAlignment="1">
      <alignment horizontal="center" vertical="center"/>
    </xf>
    <xf numFmtId="0" fontId="21" fillId="2" borderId="45" xfId="0" applyFont="1" applyFill="1" applyBorder="1" applyAlignment="1">
      <alignment vertical="center"/>
    </xf>
    <xf numFmtId="0" fontId="21" fillId="2" borderId="46" xfId="0" applyFont="1" applyFill="1" applyBorder="1" applyAlignment="1">
      <alignment vertical="center"/>
    </xf>
    <xf numFmtId="0" fontId="11" fillId="2" borderId="51" xfId="0" applyFont="1" applyFill="1" applyBorder="1" applyAlignment="1">
      <alignment horizontal="center" vertical="center" wrapText="1"/>
    </xf>
    <xf numFmtId="0" fontId="0" fillId="2" borderId="45" xfId="0" applyFill="1" applyBorder="1"/>
    <xf numFmtId="0" fontId="0" fillId="2" borderId="46" xfId="0" applyFill="1" applyBorder="1"/>
    <xf numFmtId="49" fontId="11" fillId="0" borderId="49" xfId="0" applyNumberFormat="1" applyFont="1" applyFill="1" applyBorder="1" applyAlignment="1">
      <alignment horizontal="center" vertical="center"/>
    </xf>
    <xf numFmtId="49" fontId="11" fillId="0" borderId="57" xfId="0" applyNumberFormat="1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1" fillId="0" borderId="49" xfId="0" applyFont="1" applyFill="1" applyBorder="1" applyAlignment="1">
      <alignment horizontal="center" vertical="center" wrapText="1"/>
    </xf>
    <xf numFmtId="0" fontId="21" fillId="0" borderId="5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horizontal="right" vertical="center"/>
    </xf>
    <xf numFmtId="0" fontId="25" fillId="0" borderId="48" xfId="0" applyFont="1" applyFill="1" applyBorder="1" applyAlignment="1">
      <alignment horizontal="center" vertical="center" wrapText="1"/>
    </xf>
    <xf numFmtId="0" fontId="25" fillId="0" borderId="49" xfId="0" applyFont="1" applyFill="1" applyBorder="1" applyAlignment="1">
      <alignment horizontal="center" vertical="center" wrapText="1"/>
    </xf>
    <xf numFmtId="0" fontId="25" fillId="0" borderId="50" xfId="0" applyFont="1" applyFill="1" applyBorder="1" applyAlignment="1">
      <alignment horizontal="center" vertical="center" wrapText="1"/>
    </xf>
    <xf numFmtId="0" fontId="21" fillId="0" borderId="4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/>
    </xf>
    <xf numFmtId="0" fontId="21" fillId="0" borderId="48" xfId="0" applyFont="1" applyFill="1" applyBorder="1" applyAlignment="1">
      <alignment horizontal="center" vertical="center" wrapText="1"/>
    </xf>
    <xf numFmtId="0" fontId="21" fillId="0" borderId="35" xfId="0" applyFont="1" applyFill="1" applyBorder="1" applyAlignment="1">
      <alignment vertical="center"/>
    </xf>
    <xf numFmtId="0" fontId="21" fillId="0" borderId="37" xfId="0" applyFont="1" applyFill="1" applyBorder="1" applyAlignment="1">
      <alignment vertical="center"/>
    </xf>
    <xf numFmtId="0" fontId="27" fillId="0" borderId="0" xfId="0" applyFont="1" applyAlignment="1">
      <alignment horizontal="right" wrapText="1"/>
    </xf>
    <xf numFmtId="0" fontId="21" fillId="0" borderId="62" xfId="0" applyFont="1" applyFill="1" applyBorder="1" applyAlignment="1">
      <alignment vertical="center"/>
    </xf>
    <xf numFmtId="0" fontId="21" fillId="0" borderId="45" xfId="0" applyFont="1" applyFill="1" applyBorder="1" applyAlignment="1">
      <alignment vertical="center"/>
    </xf>
    <xf numFmtId="0" fontId="25" fillId="0" borderId="35" xfId="0" applyFont="1" applyFill="1" applyBorder="1" applyAlignment="1">
      <alignment horizontal="center" vertical="center" wrapText="1"/>
    </xf>
    <xf numFmtId="0" fontId="25" fillId="0" borderId="45" xfId="0" applyFont="1" applyFill="1" applyBorder="1" applyAlignment="1">
      <alignment horizontal="center" vertical="center" wrapText="1"/>
    </xf>
    <xf numFmtId="0" fontId="25" fillId="0" borderId="46" xfId="0" applyFont="1" applyFill="1" applyBorder="1" applyAlignment="1">
      <alignment horizontal="center" vertical="center" wrapText="1"/>
    </xf>
    <xf numFmtId="0" fontId="21" fillId="0" borderId="62" xfId="0" applyFont="1" applyFill="1" applyBorder="1" applyAlignment="1">
      <alignment horizontal="center" vertical="center" wrapText="1"/>
    </xf>
    <xf numFmtId="0" fontId="21" fillId="0" borderId="45" xfId="0" applyFont="1" applyFill="1" applyBorder="1" applyAlignment="1">
      <alignment horizontal="center" vertical="center" wrapText="1"/>
    </xf>
    <xf numFmtId="0" fontId="21" fillId="2" borderId="49" xfId="0" applyFont="1" applyFill="1" applyBorder="1" applyAlignment="1">
      <alignment horizontal="center" vertical="center" wrapText="1"/>
    </xf>
    <xf numFmtId="0" fontId="21" fillId="2" borderId="50" xfId="0" applyFont="1" applyFill="1" applyBorder="1" applyAlignment="1">
      <alignment horizontal="center" vertical="center" wrapText="1"/>
    </xf>
    <xf numFmtId="0" fontId="21" fillId="0" borderId="35" xfId="0" applyFont="1" applyFill="1" applyBorder="1" applyAlignment="1">
      <alignment horizontal="center"/>
    </xf>
    <xf numFmtId="0" fontId="21" fillId="0" borderId="37" xfId="0" applyFont="1" applyFill="1" applyBorder="1" applyAlignment="1">
      <alignment horizontal="center"/>
    </xf>
    <xf numFmtId="0" fontId="21" fillId="0" borderId="38" xfId="0" applyFont="1" applyFill="1" applyBorder="1" applyAlignment="1">
      <alignment horizontal="center"/>
    </xf>
    <xf numFmtId="0" fontId="25" fillId="0" borderId="62" xfId="0" applyFont="1" applyFill="1" applyBorder="1" applyAlignment="1">
      <alignment horizontal="center" vertical="center" wrapText="1"/>
    </xf>
    <xf numFmtId="0" fontId="21" fillId="0" borderId="35" xfId="0" applyFont="1" applyFill="1" applyBorder="1" applyAlignment="1">
      <alignment horizontal="left" vertical="center"/>
    </xf>
    <xf numFmtId="0" fontId="21" fillId="0" borderId="37" xfId="0" applyFont="1" applyFill="1" applyBorder="1" applyAlignment="1">
      <alignment horizontal="left" vertical="center"/>
    </xf>
    <xf numFmtId="0" fontId="21" fillId="0" borderId="38" xfId="0" applyFont="1" applyFill="1" applyBorder="1" applyAlignment="1">
      <alignment horizontal="left" vertical="center"/>
    </xf>
    <xf numFmtId="0" fontId="21" fillId="0" borderId="46" xfId="0" applyFont="1" applyFill="1" applyBorder="1" applyAlignment="1">
      <alignment vertical="center"/>
    </xf>
    <xf numFmtId="0" fontId="17" fillId="0" borderId="40" xfId="0" applyFont="1" applyFill="1" applyBorder="1" applyAlignment="1">
      <alignment vertical="center"/>
    </xf>
    <xf numFmtId="0" fontId="17" fillId="0" borderId="41" xfId="0" applyFont="1" applyFill="1" applyBorder="1" applyAlignment="1">
      <alignment vertical="center"/>
    </xf>
    <xf numFmtId="0" fontId="25" fillId="0" borderId="37" xfId="0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>
      <alignment horizontal="center" vertical="center" wrapText="1"/>
    </xf>
    <xf numFmtId="164" fontId="5" fillId="0" borderId="22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8" fillId="0" borderId="36" xfId="0" applyFont="1" applyFill="1" applyBorder="1" applyAlignment="1">
      <alignment horizontal="center" vertical="center" wrapText="1"/>
    </xf>
    <xf numFmtId="0" fontId="18" fillId="0" borderId="37" xfId="0" applyFont="1" applyFill="1" applyBorder="1" applyAlignment="1">
      <alignment horizontal="center" vertical="center" wrapText="1"/>
    </xf>
    <xf numFmtId="164" fontId="4" fillId="0" borderId="47" xfId="0" applyNumberFormat="1" applyFont="1" applyFill="1" applyBorder="1" applyAlignment="1">
      <alignment horizontal="left" vertical="center" wrapText="1"/>
    </xf>
    <xf numFmtId="164" fontId="4" fillId="0" borderId="45" xfId="0" applyNumberFormat="1" applyFont="1" applyFill="1" applyBorder="1" applyAlignment="1">
      <alignment horizontal="left" vertical="center" wrapText="1"/>
    </xf>
    <xf numFmtId="164" fontId="4" fillId="0" borderId="4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left" vertical="center" wrapText="1"/>
    </xf>
    <xf numFmtId="164" fontId="4" fillId="0" borderId="30" xfId="0" applyNumberFormat="1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164" fontId="4" fillId="0" borderId="44" xfId="0" applyNumberFormat="1" applyFont="1" applyFill="1" applyBorder="1" applyAlignment="1">
      <alignment horizontal="left" vertical="center" wrapText="1"/>
    </xf>
    <xf numFmtId="164" fontId="4" fillId="0" borderId="56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left" vertical="center" wrapText="1"/>
    </xf>
    <xf numFmtId="164" fontId="4" fillId="0" borderId="52" xfId="0" applyNumberFormat="1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/>
    </xf>
    <xf numFmtId="0" fontId="10" fillId="0" borderId="5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 wrapText="1"/>
    </xf>
    <xf numFmtId="0" fontId="19" fillId="0" borderId="45" xfId="0" applyFont="1" applyFill="1" applyBorder="1" applyAlignment="1">
      <alignment horizontal="center" vertical="center" wrapText="1"/>
    </xf>
    <xf numFmtId="0" fontId="19" fillId="0" borderId="61" xfId="0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47" xfId="0" applyFont="1" applyFill="1" applyBorder="1" applyAlignment="1">
      <alignment horizontal="left" vertical="center" wrapText="1"/>
    </xf>
    <xf numFmtId="0" fontId="19" fillId="0" borderId="45" xfId="0" applyFont="1" applyFill="1" applyBorder="1" applyAlignment="1">
      <alignment horizontal="left" vertical="center" wrapText="1"/>
    </xf>
    <xf numFmtId="0" fontId="19" fillId="0" borderId="46" xfId="0" applyFont="1" applyFill="1" applyBorder="1" applyAlignment="1">
      <alignment horizontal="left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164" fontId="4" fillId="0" borderId="5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22" fillId="0" borderId="2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49" fontId="22" fillId="0" borderId="59" xfId="0" applyNumberFormat="1" applyFont="1" applyFill="1" applyBorder="1" applyAlignment="1">
      <alignment horizontal="center" vertical="center" wrapText="1"/>
    </xf>
    <xf numFmtId="0" fontId="19" fillId="0" borderId="53" xfId="0" applyFont="1" applyFill="1" applyBorder="1" applyAlignment="1">
      <alignment horizontal="center" vertical="center" wrapText="1"/>
    </xf>
    <xf numFmtId="0" fontId="19" fillId="0" borderId="54" xfId="0" applyFont="1" applyFill="1" applyBorder="1" applyAlignment="1">
      <alignment horizontal="center" vertical="center" wrapText="1"/>
    </xf>
    <xf numFmtId="0" fontId="19" fillId="0" borderId="55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left" vertical="center" wrapText="1"/>
    </xf>
    <xf numFmtId="164" fontId="4" fillId="0" borderId="20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left" vertical="center" wrapText="1"/>
    </xf>
    <xf numFmtId="164" fontId="4" fillId="0" borderId="39" xfId="0" applyNumberFormat="1" applyFont="1" applyFill="1" applyBorder="1" applyAlignment="1">
      <alignment horizontal="left" vertical="center" wrapText="1"/>
    </xf>
    <xf numFmtId="164" fontId="4" fillId="0" borderId="41" xfId="0" applyNumberFormat="1" applyFont="1" applyFill="1" applyBorder="1" applyAlignment="1">
      <alignment horizontal="left" vertical="center" wrapText="1"/>
    </xf>
    <xf numFmtId="164" fontId="4" fillId="0" borderId="42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4"/>
    <cellStyle name="Обычный 2 2" xfId="5"/>
    <cellStyle name="Обычный 3_1_Оренбург 2009-2013" xfId="2"/>
    <cellStyle name="Финансовый" xfId="1" builtinId="3"/>
    <cellStyle name="Финансовый 2 2" xfId="3"/>
  </cellStyles>
  <dxfs count="0"/>
  <tableStyles count="0" defaultTableStyle="TableStyleMedium2" defaultPivotStyle="PivotStyleMedium9"/>
  <colors>
    <mruColors>
      <color rgb="FF66FF99"/>
      <color rgb="FFCCFFFF"/>
      <color rgb="FF000099"/>
      <color rgb="FFFFFFCC"/>
      <color rgb="FFCCFFCC"/>
      <color rgb="FF78DBE8"/>
      <color rgb="FFFF99FF"/>
      <color rgb="FFFFFF66"/>
      <color rgb="FF99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ocs.rosvodokanal.ru/Users/e.aleksandrova/AppData/Local/Microsoft/Windows/INetCache/Content.Outlook/PTEEC17D/&#1050;&#1086;&#1087;&#1080;&#1103;%20INV%20VSNA%202022YEAR(v1%202)_red_&#1056;&#1042;&#1050;%20(&#1087;&#1086;&#1089;&#1083;&#1077;%20&#1087;&#1086;&#1076;&#1075;&#1088;&#1091;&#1079;&#1082;&#1080;%202021)%20&#1074;&#1086;&#1076;&#1072;_edit%20(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aleksandrova/Desktop/2024/&#1050;&#1086;&#1088;&#1088;&#1077;&#1082;&#1090;&#1080;&#1088;&#1086;&#1074;&#1082;&#1072;%20&#1048;&#1055;/&#1048;&#1055;%20&#1050;&#1086;&#1088;-&#1082;&#1072;%202023%20&#1089;%20&#1092;&#1072;&#1082;&#1090;&#1086;&#1084;%202019-2023%20&#1087;&#1088;&#1086;&#1075;&#1085;&#1086;&#1079;&#1086;&#1084;%202024%2027.08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0"/>
      <sheetName val="modFill"/>
      <sheetName val="modProv"/>
      <sheetName val="Инструкция"/>
      <sheetName val="Лог обновления"/>
      <sheetName val="Титульный"/>
      <sheetName val="Территории ИП"/>
      <sheetName val="Фин. план"/>
      <sheetName val="ИП"/>
      <sheetName val="Качество и надежность"/>
      <sheetName val="Комментарии"/>
      <sheetName val="Проверка"/>
      <sheetName val="AllSheetsInThisWorkbook"/>
      <sheetName val="TEHSHEET"/>
      <sheetName val="et_union"/>
      <sheetName val="mod_01"/>
      <sheetName val="mod_02"/>
      <sheetName val="mod_03"/>
      <sheetName val="mod_04"/>
      <sheetName val="mod_com"/>
      <sheetName val="modHTTP"/>
      <sheetName val="modReestr"/>
      <sheetName val="modfrmReestr"/>
      <sheetName val="modInstruction"/>
      <sheetName val="modUpdTemplMain"/>
      <sheetName val="modfrmCheckUpdates"/>
      <sheetName val="modfrmRegion"/>
      <sheetName val="REESTR_MO"/>
      <sheetName val="REESTR_ORG"/>
      <sheetName val="REESTR_IP_BAL"/>
      <sheetName val="REESTR_IP_20XX"/>
      <sheetName val="REESTR_TER"/>
      <sheetName val="REESTR_CNCSN"/>
      <sheetName val="REESTR_OBJECT"/>
      <sheetName val="REESTR_STOP_REASON"/>
      <sheetName val="modClassifierValidate"/>
      <sheetName val="modCheckCyan"/>
      <sheetName val="modHy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I2" t="str">
            <v>Прибыль направляемая на инвестиции</v>
          </cell>
        </row>
        <row r="3">
          <cell r="I3" t="str">
            <v>Амортизационные отчисления</v>
          </cell>
        </row>
        <row r="4">
          <cell r="I4" t="str">
            <v>Прочие собственные средства</v>
          </cell>
        </row>
        <row r="5">
          <cell r="I5" t="str">
            <v>За счет платы за технологическое присоединение</v>
          </cell>
        </row>
        <row r="6">
          <cell r="I6" t="str">
            <v>Кредиты</v>
          </cell>
        </row>
        <row r="7">
          <cell r="I7" t="str">
            <v>Займы</v>
          </cell>
        </row>
        <row r="8">
          <cell r="I8" t="str">
            <v>Прочие привлеченные средства</v>
          </cell>
        </row>
        <row r="9">
          <cell r="I9" t="str">
            <v>Федеральный бюджет</v>
          </cell>
        </row>
        <row r="10">
          <cell r="I10" t="str">
            <v>Бюджет субъекта РФ</v>
          </cell>
        </row>
        <row r="11">
          <cell r="I11" t="str">
            <v>Бюджет муниципального образования</v>
          </cell>
        </row>
        <row r="12">
          <cell r="I12" t="str">
            <v>Лизинг</v>
          </cell>
        </row>
        <row r="13">
          <cell r="I13" t="str">
            <v>Прочие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023"/>
      <sheetName val="ИПЗП  2023"/>
      <sheetName val="ПДК 2023"/>
      <sheetName val="ОС"/>
      <sheetName val="СВОД"/>
      <sheetName val="Для ИП"/>
      <sheetName val="ИПЗП в ИП"/>
      <sheetName val="Сводная приложение 1"/>
      <sheetName val="Отклонения"/>
    </sheetNames>
    <sheetDataSet>
      <sheetData sheetId="0">
        <row r="129">
          <cell r="AQ129">
            <v>287370.04413326015</v>
          </cell>
        </row>
      </sheetData>
      <sheetData sheetId="1">
        <row r="87">
          <cell r="AN87">
            <v>2043.3280000000002</v>
          </cell>
        </row>
        <row r="89">
          <cell r="AN89">
            <v>1497.5555000000002</v>
          </cell>
        </row>
        <row r="91">
          <cell r="AN91">
            <v>6426.7511000000004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6"/>
  <sheetViews>
    <sheetView view="pageBreakPreview" topLeftCell="A4" zoomScale="60" zoomScaleNormal="100" workbookViewId="0">
      <selection activeCell="I3" sqref="I3:S3"/>
    </sheetView>
  </sheetViews>
  <sheetFormatPr defaultRowHeight="15" x14ac:dyDescent="0.25"/>
  <cols>
    <col min="1" max="1" width="9.140625" style="5"/>
    <col min="2" max="2" width="36.5703125" style="5" customWidth="1"/>
    <col min="3" max="3" width="12.140625" style="5" customWidth="1"/>
    <col min="4" max="4" width="12.5703125" style="5" customWidth="1"/>
    <col min="5" max="5" width="15.140625" style="5" customWidth="1"/>
    <col min="6" max="6" width="16.7109375" style="5" customWidth="1"/>
    <col min="7" max="7" width="12.7109375" style="5" customWidth="1"/>
    <col min="8" max="8" width="14.140625" style="5" customWidth="1"/>
    <col min="9" max="9" width="15.42578125" style="5" customWidth="1"/>
    <col min="10" max="10" width="15.28515625" style="5" customWidth="1"/>
    <col min="11" max="11" width="14.7109375" style="5" customWidth="1"/>
    <col min="12" max="12" width="13.5703125" style="5" customWidth="1"/>
    <col min="13" max="20" width="8.140625" style="5" customWidth="1"/>
    <col min="21" max="24" width="9.140625" style="198"/>
    <col min="25" max="16384" width="9.140625" style="5"/>
  </cols>
  <sheetData>
    <row r="1" spans="1:24" s="99" customFormat="1" x14ac:dyDescent="0.25">
      <c r="U1" s="216"/>
      <c r="V1" s="216"/>
      <c r="W1" s="216"/>
      <c r="X1" s="216"/>
    </row>
    <row r="2" spans="1:24" x14ac:dyDescent="0.25">
      <c r="U2" s="216"/>
      <c r="V2" s="216"/>
      <c r="W2" s="216"/>
      <c r="X2" s="216"/>
    </row>
    <row r="3" spans="1:24" ht="65.25" customHeight="1" x14ac:dyDescent="0.25">
      <c r="I3" s="219" t="s">
        <v>307</v>
      </c>
      <c r="J3" s="219"/>
      <c r="K3" s="219"/>
      <c r="L3" s="219"/>
      <c r="M3" s="219"/>
      <c r="N3" s="219"/>
      <c r="O3" s="219"/>
      <c r="P3" s="219"/>
      <c r="Q3" s="219"/>
      <c r="R3" s="219"/>
      <c r="S3" s="219"/>
      <c r="U3" s="216"/>
      <c r="V3" s="216"/>
      <c r="W3" s="216"/>
      <c r="X3" s="216"/>
    </row>
    <row r="4" spans="1:24" s="99" customFormat="1" ht="15.75" customHeight="1" x14ac:dyDescent="0.25"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U4" s="216"/>
      <c r="V4" s="216"/>
      <c r="W4" s="216"/>
      <c r="X4" s="216"/>
    </row>
    <row r="5" spans="1:24" ht="55.5" customHeight="1" x14ac:dyDescent="0.25">
      <c r="A5" s="220" t="s">
        <v>252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16"/>
      <c r="V5" s="216"/>
      <c r="W5" s="216"/>
      <c r="X5" s="216"/>
    </row>
    <row r="6" spans="1:24" ht="19.5" thickBot="1" x14ac:dyDescent="0.3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99"/>
      <c r="V6" s="99"/>
      <c r="W6" s="99"/>
      <c r="X6" s="99"/>
    </row>
    <row r="7" spans="1:24" ht="18.75" customHeight="1" thickBot="1" x14ac:dyDescent="0.3">
      <c r="A7" s="222" t="s">
        <v>44</v>
      </c>
      <c r="B7" s="225" t="s">
        <v>196</v>
      </c>
      <c r="C7" s="228" t="s">
        <v>197</v>
      </c>
      <c r="D7" s="241" t="s">
        <v>288</v>
      </c>
      <c r="E7" s="242"/>
      <c r="F7" s="242"/>
      <c r="G7" s="242"/>
      <c r="H7" s="242"/>
      <c r="I7" s="241" t="s">
        <v>190</v>
      </c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3"/>
    </row>
    <row r="8" spans="1:24" ht="15" customHeight="1" x14ac:dyDescent="0.25">
      <c r="A8" s="223"/>
      <c r="B8" s="226"/>
      <c r="C8" s="217"/>
      <c r="D8" s="228">
        <v>2025</v>
      </c>
      <c r="E8" s="228">
        <v>2026</v>
      </c>
      <c r="F8" s="228">
        <v>2027</v>
      </c>
      <c r="G8" s="228">
        <v>2028</v>
      </c>
      <c r="H8" s="228">
        <v>2029</v>
      </c>
      <c r="I8" s="217">
        <v>2030</v>
      </c>
      <c r="J8" s="217">
        <v>2031</v>
      </c>
      <c r="K8" s="217">
        <v>2032</v>
      </c>
      <c r="L8" s="217">
        <v>2033</v>
      </c>
      <c r="M8" s="217">
        <v>2034</v>
      </c>
      <c r="N8" s="217">
        <v>2035</v>
      </c>
      <c r="O8" s="217">
        <v>2036</v>
      </c>
      <c r="P8" s="217">
        <v>2037</v>
      </c>
      <c r="Q8" s="217">
        <v>2038</v>
      </c>
      <c r="R8" s="217">
        <v>2039</v>
      </c>
      <c r="S8" s="217">
        <v>2040</v>
      </c>
      <c r="T8" s="217">
        <v>2041</v>
      </c>
      <c r="U8" s="239">
        <v>2042</v>
      </c>
      <c r="V8" s="239">
        <v>2043</v>
      </c>
      <c r="W8" s="239">
        <v>2044</v>
      </c>
      <c r="X8" s="239">
        <v>2045</v>
      </c>
    </row>
    <row r="9" spans="1:24" ht="15.75" customHeight="1" thickBot="1" x14ac:dyDescent="0.3">
      <c r="A9" s="224"/>
      <c r="B9" s="227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40"/>
      <c r="V9" s="240"/>
      <c r="W9" s="240"/>
      <c r="X9" s="240"/>
    </row>
    <row r="10" spans="1:24" ht="16.5" customHeight="1" thickBot="1" x14ac:dyDescent="0.3">
      <c r="A10" s="244" t="s">
        <v>198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</row>
    <row r="11" spans="1:24" ht="16.5" thickBot="1" x14ac:dyDescent="0.3">
      <c r="A11" s="174" t="s">
        <v>199</v>
      </c>
      <c r="B11" s="146" t="s">
        <v>200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99"/>
      <c r="V11" s="199"/>
      <c r="W11" s="199"/>
      <c r="X11" s="200"/>
    </row>
    <row r="12" spans="1:24" ht="16.5" thickBot="1" x14ac:dyDescent="0.3">
      <c r="A12" s="55" t="s">
        <v>201</v>
      </c>
      <c r="B12" s="245" t="s">
        <v>202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7"/>
    </row>
    <row r="13" spans="1:24" ht="64.5" customHeight="1" thickBot="1" x14ac:dyDescent="0.3">
      <c r="A13" s="55" t="s">
        <v>203</v>
      </c>
      <c r="B13" s="176" t="s">
        <v>130</v>
      </c>
      <c r="C13" s="177" t="s">
        <v>204</v>
      </c>
      <c r="D13" s="178" t="s">
        <v>205</v>
      </c>
      <c r="E13" s="178" t="s">
        <v>205</v>
      </c>
      <c r="F13" s="178" t="s">
        <v>205</v>
      </c>
      <c r="G13" s="178" t="s">
        <v>205</v>
      </c>
      <c r="H13" s="178" t="s">
        <v>205</v>
      </c>
      <c r="I13" s="178" t="s">
        <v>205</v>
      </c>
      <c r="J13" s="178" t="s">
        <v>205</v>
      </c>
      <c r="K13" s="178" t="s">
        <v>205</v>
      </c>
      <c r="L13" s="178" t="s">
        <v>205</v>
      </c>
      <c r="M13" s="178" t="s">
        <v>205</v>
      </c>
      <c r="N13" s="178" t="s">
        <v>205</v>
      </c>
      <c r="O13" s="178" t="s">
        <v>205</v>
      </c>
      <c r="P13" s="178" t="s">
        <v>205</v>
      </c>
      <c r="Q13" s="178" t="s">
        <v>205</v>
      </c>
      <c r="R13" s="178" t="s">
        <v>205</v>
      </c>
      <c r="S13" s="178" t="s">
        <v>205</v>
      </c>
      <c r="T13" s="178" t="s">
        <v>205</v>
      </c>
      <c r="U13" s="201"/>
      <c r="V13" s="201"/>
      <c r="W13" s="201"/>
      <c r="X13" s="201"/>
    </row>
    <row r="14" spans="1:24" ht="16.5" thickBot="1" x14ac:dyDescent="0.3">
      <c r="A14" s="175" t="s">
        <v>206</v>
      </c>
      <c r="B14" s="249" t="s">
        <v>207</v>
      </c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02"/>
      <c r="V14" s="202"/>
      <c r="W14" s="202"/>
      <c r="X14" s="203"/>
    </row>
    <row r="15" spans="1:24" ht="62.25" customHeight="1" thickBot="1" x14ac:dyDescent="0.3">
      <c r="A15" s="55" t="s">
        <v>208</v>
      </c>
      <c r="B15" s="176" t="s">
        <v>209</v>
      </c>
      <c r="C15" s="177" t="s">
        <v>204</v>
      </c>
      <c r="D15" s="178" t="s">
        <v>205</v>
      </c>
      <c r="E15" s="178" t="s">
        <v>205</v>
      </c>
      <c r="F15" s="178" t="s">
        <v>205</v>
      </c>
      <c r="G15" s="178" t="s">
        <v>205</v>
      </c>
      <c r="H15" s="178" t="s">
        <v>205</v>
      </c>
      <c r="I15" s="178" t="s">
        <v>205</v>
      </c>
      <c r="J15" s="178" t="s">
        <v>205</v>
      </c>
      <c r="K15" s="178" t="s">
        <v>205</v>
      </c>
      <c r="L15" s="178" t="s">
        <v>205</v>
      </c>
      <c r="M15" s="178" t="s">
        <v>205</v>
      </c>
      <c r="N15" s="178" t="s">
        <v>205</v>
      </c>
      <c r="O15" s="178" t="s">
        <v>205</v>
      </c>
      <c r="P15" s="178" t="s">
        <v>205</v>
      </c>
      <c r="Q15" s="178" t="s">
        <v>205</v>
      </c>
      <c r="R15" s="178" t="s">
        <v>205</v>
      </c>
      <c r="S15" s="178" t="s">
        <v>205</v>
      </c>
      <c r="T15" s="178" t="s">
        <v>205</v>
      </c>
      <c r="U15" s="201"/>
      <c r="V15" s="201"/>
      <c r="W15" s="201"/>
      <c r="X15" s="201"/>
    </row>
    <row r="16" spans="1:24" ht="16.5" thickBot="1" x14ac:dyDescent="0.3">
      <c r="A16" s="174" t="s">
        <v>10</v>
      </c>
      <c r="B16" s="229" t="s">
        <v>210</v>
      </c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199"/>
      <c r="V16" s="199"/>
      <c r="W16" s="199"/>
      <c r="X16" s="200"/>
    </row>
    <row r="17" spans="1:24" ht="16.5" thickBot="1" x14ac:dyDescent="0.3">
      <c r="A17" s="55" t="s">
        <v>211</v>
      </c>
      <c r="B17" s="245" t="s">
        <v>212</v>
      </c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7"/>
    </row>
    <row r="18" spans="1:24" ht="180.75" customHeight="1" thickBot="1" x14ac:dyDescent="0.3">
      <c r="A18" s="55" t="s">
        <v>213</v>
      </c>
      <c r="B18" s="56" t="s">
        <v>214</v>
      </c>
      <c r="C18" s="57" t="s">
        <v>215</v>
      </c>
      <c r="D18" s="57">
        <v>0.4</v>
      </c>
      <c r="E18" s="57">
        <v>0.4</v>
      </c>
      <c r="F18" s="57">
        <v>0.4</v>
      </c>
      <c r="G18" s="57">
        <v>0.4</v>
      </c>
      <c r="H18" s="57">
        <v>0.4</v>
      </c>
      <c r="I18" s="57">
        <v>0.4</v>
      </c>
      <c r="J18" s="57">
        <v>0.4</v>
      </c>
      <c r="K18" s="57">
        <v>0.4</v>
      </c>
      <c r="L18" s="57">
        <v>0.4</v>
      </c>
      <c r="M18" s="57">
        <v>0.4</v>
      </c>
      <c r="N18" s="57">
        <v>0.4</v>
      </c>
      <c r="O18" s="57">
        <v>0.4</v>
      </c>
      <c r="P18" s="57">
        <v>0.4</v>
      </c>
      <c r="Q18" s="57">
        <v>0.4</v>
      </c>
      <c r="R18" s="57">
        <v>0.4</v>
      </c>
      <c r="S18" s="57">
        <v>0.4</v>
      </c>
      <c r="T18" s="57">
        <v>0.4</v>
      </c>
      <c r="U18" s="204"/>
      <c r="V18" s="204"/>
      <c r="W18" s="204"/>
      <c r="X18" s="204"/>
    </row>
    <row r="19" spans="1:24" ht="16.5" thickBot="1" x14ac:dyDescent="0.3">
      <c r="A19" s="55" t="s">
        <v>216</v>
      </c>
      <c r="B19" s="245" t="s">
        <v>217</v>
      </c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7"/>
    </row>
    <row r="20" spans="1:24" ht="33" customHeight="1" thickBot="1" x14ac:dyDescent="0.3">
      <c r="A20" s="55" t="s">
        <v>218</v>
      </c>
      <c r="B20" s="179" t="s">
        <v>219</v>
      </c>
      <c r="C20" s="180" t="s">
        <v>215</v>
      </c>
      <c r="D20" s="180">
        <v>3.8</v>
      </c>
      <c r="E20" s="180">
        <v>3.8</v>
      </c>
      <c r="F20" s="180">
        <v>3.8</v>
      </c>
      <c r="G20" s="180">
        <v>3.8</v>
      </c>
      <c r="H20" s="180">
        <v>3.8</v>
      </c>
      <c r="I20" s="180">
        <v>3.8</v>
      </c>
      <c r="J20" s="180">
        <v>3.8</v>
      </c>
      <c r="K20" s="180">
        <v>3.8</v>
      </c>
      <c r="L20" s="180">
        <v>3.8</v>
      </c>
      <c r="M20" s="180">
        <v>3.8</v>
      </c>
      <c r="N20" s="180">
        <v>3.8</v>
      </c>
      <c r="O20" s="180">
        <v>3.8</v>
      </c>
      <c r="P20" s="180">
        <v>3.8</v>
      </c>
      <c r="Q20" s="180">
        <v>3.8</v>
      </c>
      <c r="R20" s="180">
        <v>3.8</v>
      </c>
      <c r="S20" s="180">
        <v>3.8</v>
      </c>
      <c r="T20" s="180">
        <v>3.8</v>
      </c>
      <c r="U20" s="205"/>
      <c r="V20" s="205"/>
      <c r="W20" s="205"/>
      <c r="X20" s="205"/>
    </row>
    <row r="21" spans="1:24" ht="16.5" thickBot="1" x14ac:dyDescent="0.3">
      <c r="A21" s="174" t="s">
        <v>38</v>
      </c>
      <c r="B21" s="146" t="s">
        <v>220</v>
      </c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99"/>
      <c r="V21" s="199"/>
      <c r="W21" s="199"/>
      <c r="X21" s="200"/>
    </row>
    <row r="22" spans="1:24" ht="51" customHeight="1" thickBot="1" x14ac:dyDescent="0.3">
      <c r="A22" s="55" t="s">
        <v>221</v>
      </c>
      <c r="B22" s="56" t="s">
        <v>222</v>
      </c>
      <c r="C22" s="58" t="s">
        <v>204</v>
      </c>
      <c r="D22" s="57">
        <v>15</v>
      </c>
      <c r="E22" s="57">
        <v>15</v>
      </c>
      <c r="F22" s="57">
        <v>15</v>
      </c>
      <c r="G22" s="57">
        <v>15</v>
      </c>
      <c r="H22" s="57">
        <v>15</v>
      </c>
      <c r="I22" s="57">
        <v>15</v>
      </c>
      <c r="J22" s="57">
        <v>15</v>
      </c>
      <c r="K22" s="57">
        <v>15</v>
      </c>
      <c r="L22" s="57">
        <v>15</v>
      </c>
      <c r="M22" s="57">
        <v>15</v>
      </c>
      <c r="N22" s="57">
        <v>15</v>
      </c>
      <c r="O22" s="57">
        <v>15</v>
      </c>
      <c r="P22" s="57">
        <v>15</v>
      </c>
      <c r="Q22" s="57">
        <v>15</v>
      </c>
      <c r="R22" s="57">
        <v>15</v>
      </c>
      <c r="S22" s="57">
        <v>15</v>
      </c>
      <c r="T22" s="57">
        <v>15</v>
      </c>
      <c r="U22" s="204"/>
      <c r="V22" s="204"/>
      <c r="W22" s="204"/>
      <c r="X22" s="204"/>
    </row>
    <row r="23" spans="1:24" ht="33.75" customHeight="1" thickBot="1" x14ac:dyDescent="0.3">
      <c r="A23" s="55" t="s">
        <v>221</v>
      </c>
      <c r="B23" s="56" t="s">
        <v>14</v>
      </c>
      <c r="C23" s="57" t="s">
        <v>223</v>
      </c>
      <c r="D23" s="57">
        <v>0.9</v>
      </c>
      <c r="E23" s="57">
        <v>0.9</v>
      </c>
      <c r="F23" s="57">
        <v>0.9</v>
      </c>
      <c r="G23" s="57">
        <v>0.9</v>
      </c>
      <c r="H23" s="57">
        <v>0.9</v>
      </c>
      <c r="I23" s="57">
        <v>0.9</v>
      </c>
      <c r="J23" s="57">
        <v>0.9</v>
      </c>
      <c r="K23" s="57">
        <v>0.9</v>
      </c>
      <c r="L23" s="57">
        <v>0.9</v>
      </c>
      <c r="M23" s="57">
        <v>0.9</v>
      </c>
      <c r="N23" s="57">
        <v>0.9</v>
      </c>
      <c r="O23" s="57">
        <v>0.9</v>
      </c>
      <c r="P23" s="57">
        <v>0.9</v>
      </c>
      <c r="Q23" s="57">
        <v>0.9</v>
      </c>
      <c r="R23" s="57">
        <v>0.9</v>
      </c>
      <c r="S23" s="57">
        <v>0.9</v>
      </c>
      <c r="T23" s="57">
        <v>0.9</v>
      </c>
      <c r="U23" s="204"/>
      <c r="V23" s="204"/>
      <c r="W23" s="204"/>
      <c r="X23" s="204"/>
    </row>
    <row r="24" spans="1:24" ht="16.5" customHeight="1" thickBot="1" x14ac:dyDescent="0.3">
      <c r="A24" s="234" t="s">
        <v>224</v>
      </c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2"/>
    </row>
    <row r="25" spans="1:24" ht="16.5" thickBot="1" x14ac:dyDescent="0.3">
      <c r="A25" s="181" t="s">
        <v>199</v>
      </c>
      <c r="B25" s="182" t="s">
        <v>210</v>
      </c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206"/>
      <c r="V25" s="206"/>
      <c r="W25" s="206"/>
      <c r="X25" s="207"/>
    </row>
    <row r="26" spans="1:24" ht="16.5" thickBot="1" x14ac:dyDescent="0.3">
      <c r="A26" s="175" t="s">
        <v>201</v>
      </c>
      <c r="B26" s="146" t="s">
        <v>212</v>
      </c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99"/>
      <c r="V26" s="199"/>
      <c r="W26" s="199"/>
      <c r="X26" s="200"/>
    </row>
    <row r="27" spans="1:24" ht="181.5" customHeight="1" thickBot="1" x14ac:dyDescent="0.3">
      <c r="A27" s="55" t="s">
        <v>203</v>
      </c>
      <c r="B27" s="179" t="s">
        <v>214</v>
      </c>
      <c r="C27" s="180" t="s">
        <v>215</v>
      </c>
      <c r="D27" s="180">
        <v>1.63</v>
      </c>
      <c r="E27" s="180">
        <v>1.63</v>
      </c>
      <c r="F27" s="180">
        <v>1.63</v>
      </c>
      <c r="G27" s="180">
        <v>1.63</v>
      </c>
      <c r="H27" s="180">
        <v>1.63</v>
      </c>
      <c r="I27" s="180">
        <v>1.63</v>
      </c>
      <c r="J27" s="180">
        <v>1.63</v>
      </c>
      <c r="K27" s="180">
        <v>1.63</v>
      </c>
      <c r="L27" s="180">
        <v>1.63</v>
      </c>
      <c r="M27" s="180">
        <v>1.63</v>
      </c>
      <c r="N27" s="180">
        <v>1.63</v>
      </c>
      <c r="O27" s="180">
        <v>1.63</v>
      </c>
      <c r="P27" s="180">
        <v>1.63</v>
      </c>
      <c r="Q27" s="180">
        <v>1.63</v>
      </c>
      <c r="R27" s="180">
        <v>1.63</v>
      </c>
      <c r="S27" s="180">
        <v>1.63</v>
      </c>
      <c r="T27" s="180">
        <v>1.63</v>
      </c>
      <c r="U27" s="205"/>
      <c r="V27" s="205"/>
      <c r="W27" s="205"/>
      <c r="X27" s="205"/>
    </row>
    <row r="28" spans="1:24" ht="16.5" thickBot="1" x14ac:dyDescent="0.3">
      <c r="A28" s="175" t="s">
        <v>206</v>
      </c>
      <c r="B28" s="146" t="s">
        <v>217</v>
      </c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99"/>
      <c r="V28" s="199"/>
      <c r="W28" s="199"/>
      <c r="X28" s="200"/>
    </row>
    <row r="29" spans="1:24" ht="49.5" customHeight="1" thickBot="1" x14ac:dyDescent="0.3">
      <c r="A29" s="55" t="s">
        <v>208</v>
      </c>
      <c r="B29" s="56" t="s">
        <v>225</v>
      </c>
      <c r="C29" s="57" t="s">
        <v>215</v>
      </c>
      <c r="D29" s="57">
        <v>21.39</v>
      </c>
      <c r="E29" s="57">
        <v>20.29</v>
      </c>
      <c r="F29" s="57">
        <v>19.190000000000001</v>
      </c>
      <c r="G29" s="57">
        <v>18.09</v>
      </c>
      <c r="H29" s="57">
        <v>16.989999999999998</v>
      </c>
      <c r="I29" s="57">
        <v>15.89</v>
      </c>
      <c r="J29" s="57">
        <v>14.79</v>
      </c>
      <c r="K29" s="57">
        <v>13.69</v>
      </c>
      <c r="L29" s="57">
        <v>12.59</v>
      </c>
      <c r="M29" s="57">
        <v>11.49</v>
      </c>
      <c r="N29" s="57">
        <v>10.39</v>
      </c>
      <c r="O29" s="57">
        <v>9.2899999999999991</v>
      </c>
      <c r="P29" s="57">
        <v>8.19</v>
      </c>
      <c r="Q29" s="57">
        <v>7.09</v>
      </c>
      <c r="R29" s="57">
        <v>5.99</v>
      </c>
      <c r="S29" s="57">
        <v>4.8899999999999997</v>
      </c>
      <c r="T29" s="57">
        <v>3.8</v>
      </c>
      <c r="U29" s="204"/>
      <c r="V29" s="204"/>
      <c r="W29" s="204"/>
      <c r="X29" s="204"/>
    </row>
    <row r="30" spans="1:24" ht="49.5" customHeight="1" thickBot="1" x14ac:dyDescent="0.3">
      <c r="A30" s="55" t="s">
        <v>226</v>
      </c>
      <c r="B30" s="56" t="s">
        <v>227</v>
      </c>
      <c r="C30" s="57" t="s">
        <v>215</v>
      </c>
      <c r="D30" s="57">
        <v>23.75</v>
      </c>
      <c r="E30" s="57">
        <v>22.51</v>
      </c>
      <c r="F30" s="57">
        <v>21.26</v>
      </c>
      <c r="G30" s="57">
        <v>20.010000000000002</v>
      </c>
      <c r="H30" s="57">
        <v>18.760000000000002</v>
      </c>
      <c r="I30" s="57">
        <v>17.52</v>
      </c>
      <c r="J30" s="57">
        <v>16.27</v>
      </c>
      <c r="K30" s="57">
        <v>15.02</v>
      </c>
      <c r="L30" s="57">
        <v>13.78</v>
      </c>
      <c r="M30" s="57">
        <v>12.53</v>
      </c>
      <c r="N30" s="57">
        <v>11.28</v>
      </c>
      <c r="O30" s="57">
        <v>10.039999999999999</v>
      </c>
      <c r="P30" s="57">
        <v>8.7899999999999991</v>
      </c>
      <c r="Q30" s="57">
        <v>7.54</v>
      </c>
      <c r="R30" s="57">
        <v>6.29</v>
      </c>
      <c r="S30" s="57">
        <v>5.05</v>
      </c>
      <c r="T30" s="57">
        <v>3.8</v>
      </c>
      <c r="U30" s="204"/>
      <c r="V30" s="204"/>
      <c r="W30" s="204"/>
      <c r="X30" s="204"/>
    </row>
    <row r="31" spans="1:24" ht="16.5" thickBot="1" x14ac:dyDescent="0.3">
      <c r="A31" s="211" t="s">
        <v>10</v>
      </c>
      <c r="B31" s="232" t="s">
        <v>220</v>
      </c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48"/>
    </row>
    <row r="32" spans="1:24" ht="54.75" customHeight="1" thickBot="1" x14ac:dyDescent="0.3">
      <c r="A32" s="212" t="s">
        <v>211</v>
      </c>
      <c r="B32" s="213" t="s">
        <v>222</v>
      </c>
      <c r="C32" s="214" t="s">
        <v>204</v>
      </c>
      <c r="D32" s="214">
        <v>24.44</v>
      </c>
      <c r="E32" s="214">
        <v>23.94</v>
      </c>
      <c r="F32" s="214">
        <v>23.44</v>
      </c>
      <c r="G32" s="214">
        <v>22.94</v>
      </c>
      <c r="H32" s="214">
        <v>22.44</v>
      </c>
      <c r="I32" s="214">
        <v>21.94</v>
      </c>
      <c r="J32" s="214">
        <v>21.44</v>
      </c>
      <c r="K32" s="214">
        <v>20.94</v>
      </c>
      <c r="L32" s="214">
        <v>20.440000000000001</v>
      </c>
      <c r="M32" s="214">
        <v>19.940000000000001</v>
      </c>
      <c r="N32" s="214">
        <v>19.440000000000001</v>
      </c>
      <c r="O32" s="214">
        <v>18.940000000000001</v>
      </c>
      <c r="P32" s="214">
        <v>18.440000000000001</v>
      </c>
      <c r="Q32" s="214">
        <v>17.940000000000001</v>
      </c>
      <c r="R32" s="214">
        <v>17.440000000000001</v>
      </c>
      <c r="S32" s="214">
        <v>16.940000000000001</v>
      </c>
      <c r="T32" s="214">
        <v>15</v>
      </c>
      <c r="U32" s="215"/>
      <c r="V32" s="215"/>
      <c r="W32" s="215"/>
      <c r="X32" s="215"/>
    </row>
    <row r="33" spans="1:24" ht="69" customHeight="1" thickBot="1" x14ac:dyDescent="0.3">
      <c r="A33" s="55" t="s">
        <v>216</v>
      </c>
      <c r="B33" s="56" t="s">
        <v>228</v>
      </c>
      <c r="C33" s="57" t="s">
        <v>223</v>
      </c>
      <c r="D33" s="57">
        <v>0.36</v>
      </c>
      <c r="E33" s="57">
        <v>0.35</v>
      </c>
      <c r="F33" s="57">
        <v>0.35</v>
      </c>
      <c r="G33" s="57">
        <v>0.34</v>
      </c>
      <c r="H33" s="57">
        <v>0.34</v>
      </c>
      <c r="I33" s="57">
        <v>0.33</v>
      </c>
      <c r="J33" s="57">
        <v>0.33</v>
      </c>
      <c r="K33" s="57">
        <v>0.32</v>
      </c>
      <c r="L33" s="57">
        <v>0.32</v>
      </c>
      <c r="M33" s="57">
        <v>0.31</v>
      </c>
      <c r="N33" s="57">
        <v>0.31</v>
      </c>
      <c r="O33" s="57">
        <v>0.3</v>
      </c>
      <c r="P33" s="57">
        <v>0.3</v>
      </c>
      <c r="Q33" s="57">
        <v>0.28999999999999998</v>
      </c>
      <c r="R33" s="57">
        <v>0.28999999999999998</v>
      </c>
      <c r="S33" s="57">
        <v>0.28000000000000003</v>
      </c>
      <c r="T33" s="58">
        <v>0.28000000000000003</v>
      </c>
      <c r="U33" s="208"/>
      <c r="V33" s="208"/>
      <c r="W33" s="208"/>
      <c r="X33" s="208"/>
    </row>
    <row r="34" spans="1:24" ht="68.25" customHeight="1" thickBot="1" x14ac:dyDescent="0.3">
      <c r="A34" s="55" t="s">
        <v>229</v>
      </c>
      <c r="B34" s="56" t="s">
        <v>230</v>
      </c>
      <c r="C34" s="57" t="s">
        <v>223</v>
      </c>
      <c r="D34" s="57">
        <v>0.28000000000000003</v>
      </c>
      <c r="E34" s="57">
        <v>0.27</v>
      </c>
      <c r="F34" s="57">
        <v>0.27</v>
      </c>
      <c r="G34" s="57">
        <v>0.26</v>
      </c>
      <c r="H34" s="57">
        <v>0.26</v>
      </c>
      <c r="I34" s="57">
        <v>0.25</v>
      </c>
      <c r="J34" s="57">
        <v>0.25</v>
      </c>
      <c r="K34" s="57">
        <v>0.24</v>
      </c>
      <c r="L34" s="57">
        <v>0.24</v>
      </c>
      <c r="M34" s="57">
        <v>0.23</v>
      </c>
      <c r="N34" s="57">
        <v>0.23</v>
      </c>
      <c r="O34" s="57">
        <v>0.22</v>
      </c>
      <c r="P34" s="57">
        <v>0.22</v>
      </c>
      <c r="Q34" s="57">
        <v>0.21</v>
      </c>
      <c r="R34" s="57">
        <v>0.21</v>
      </c>
      <c r="S34" s="57">
        <v>0.2</v>
      </c>
      <c r="T34" s="57">
        <v>0.2</v>
      </c>
      <c r="U34" s="204"/>
      <c r="V34" s="204"/>
      <c r="W34" s="204"/>
      <c r="X34" s="204"/>
    </row>
    <row r="35" spans="1:24" ht="69" customHeight="1" thickBot="1" x14ac:dyDescent="0.3">
      <c r="A35" s="55" t="s">
        <v>231</v>
      </c>
      <c r="B35" s="56" t="s">
        <v>232</v>
      </c>
      <c r="C35" s="57" t="s">
        <v>223</v>
      </c>
      <c r="D35" s="57">
        <v>0.24</v>
      </c>
      <c r="E35" s="57">
        <v>0.24</v>
      </c>
      <c r="F35" s="57">
        <v>0.24</v>
      </c>
      <c r="G35" s="57">
        <v>0.23</v>
      </c>
      <c r="H35" s="57">
        <v>0.23</v>
      </c>
      <c r="I35" s="57">
        <v>0.23</v>
      </c>
      <c r="J35" s="57">
        <v>0.22</v>
      </c>
      <c r="K35" s="57">
        <v>0.22</v>
      </c>
      <c r="L35" s="57">
        <v>0.22</v>
      </c>
      <c r="M35" s="57">
        <v>0.22</v>
      </c>
      <c r="N35" s="57">
        <v>0.21</v>
      </c>
      <c r="O35" s="57">
        <v>0.21</v>
      </c>
      <c r="P35" s="57">
        <v>0.21</v>
      </c>
      <c r="Q35" s="57">
        <v>0.21</v>
      </c>
      <c r="R35" s="57">
        <v>0.2</v>
      </c>
      <c r="S35" s="57">
        <v>0.2</v>
      </c>
      <c r="T35" s="57">
        <v>0.2</v>
      </c>
      <c r="U35" s="204"/>
      <c r="V35" s="204"/>
      <c r="W35" s="204"/>
      <c r="X35" s="204"/>
    </row>
    <row r="36" spans="1:24" ht="16.5" customHeight="1" thickBot="1" x14ac:dyDescent="0.3">
      <c r="A36" s="234" t="s">
        <v>233</v>
      </c>
      <c r="B36" s="235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6"/>
    </row>
    <row r="37" spans="1:24" ht="16.5" thickBot="1" x14ac:dyDescent="0.3">
      <c r="A37" s="184" t="s">
        <v>199</v>
      </c>
      <c r="B37" s="232" t="s">
        <v>200</v>
      </c>
      <c r="C37" s="233"/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09"/>
      <c r="V37" s="209"/>
      <c r="W37" s="209"/>
      <c r="X37" s="210"/>
    </row>
    <row r="38" spans="1:24" ht="16.5" thickBot="1" x14ac:dyDescent="0.3">
      <c r="A38" s="175" t="s">
        <v>201</v>
      </c>
      <c r="B38" s="229" t="s">
        <v>202</v>
      </c>
      <c r="C38" s="230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199"/>
      <c r="V38" s="199"/>
      <c r="W38" s="199"/>
      <c r="X38" s="200"/>
    </row>
    <row r="39" spans="1:24" ht="142.5" customHeight="1" thickBot="1" x14ac:dyDescent="0.3">
      <c r="A39" s="55" t="s">
        <v>203</v>
      </c>
      <c r="B39" s="56" t="s">
        <v>234</v>
      </c>
      <c r="C39" s="58" t="s">
        <v>204</v>
      </c>
      <c r="D39" s="57">
        <v>0.01</v>
      </c>
      <c r="E39" s="57">
        <v>0.01</v>
      </c>
      <c r="F39" s="57">
        <v>0.01</v>
      </c>
      <c r="G39" s="57">
        <v>0.01</v>
      </c>
      <c r="H39" s="57">
        <v>0.01</v>
      </c>
      <c r="I39" s="57">
        <v>0.01</v>
      </c>
      <c r="J39" s="57">
        <v>0.01</v>
      </c>
      <c r="K39" s="57">
        <v>0.01</v>
      </c>
      <c r="L39" s="57">
        <v>0.01</v>
      </c>
      <c r="M39" s="57">
        <v>0.01</v>
      </c>
      <c r="N39" s="57">
        <v>0.01</v>
      </c>
      <c r="O39" s="57">
        <v>0.01</v>
      </c>
      <c r="P39" s="57">
        <v>0.01</v>
      </c>
      <c r="Q39" s="57">
        <v>0.01</v>
      </c>
      <c r="R39" s="57">
        <v>0.01</v>
      </c>
      <c r="S39" s="57">
        <v>0.01</v>
      </c>
      <c r="T39" s="57">
        <v>0.01</v>
      </c>
      <c r="U39" s="204"/>
      <c r="V39" s="204"/>
      <c r="W39" s="204"/>
      <c r="X39" s="204"/>
    </row>
    <row r="40" spans="1:24" ht="92.25" customHeight="1" thickBot="1" x14ac:dyDescent="0.3">
      <c r="A40" s="55" t="s">
        <v>235</v>
      </c>
      <c r="B40" s="179" t="s">
        <v>236</v>
      </c>
      <c r="C40" s="185" t="s">
        <v>204</v>
      </c>
      <c r="D40" s="180">
        <v>1.1499999999999999</v>
      </c>
      <c r="E40" s="180">
        <v>1.1499999999999999</v>
      </c>
      <c r="F40" s="180">
        <v>1.1499999999999999</v>
      </c>
      <c r="G40" s="180">
        <v>1.1499999999999999</v>
      </c>
      <c r="H40" s="180">
        <v>1.1499999999999999</v>
      </c>
      <c r="I40" s="180">
        <v>1.1499999999999999</v>
      </c>
      <c r="J40" s="180">
        <v>1.1499999999999999</v>
      </c>
      <c r="K40" s="180">
        <v>1.1499999999999999</v>
      </c>
      <c r="L40" s="180">
        <v>1.1499999999999999</v>
      </c>
      <c r="M40" s="180">
        <v>1.1499999999999999</v>
      </c>
      <c r="N40" s="180">
        <v>1.1499999999999999</v>
      </c>
      <c r="O40" s="180">
        <v>1.1499999999999999</v>
      </c>
      <c r="P40" s="180">
        <v>1.1499999999999999</v>
      </c>
      <c r="Q40" s="180">
        <v>1.1499999999999999</v>
      </c>
      <c r="R40" s="180">
        <v>1.1499999999999999</v>
      </c>
      <c r="S40" s="180">
        <v>1.1499999999999999</v>
      </c>
      <c r="T40" s="180">
        <v>1.1499999999999999</v>
      </c>
      <c r="U40" s="205"/>
      <c r="V40" s="205"/>
      <c r="W40" s="205"/>
      <c r="X40" s="205"/>
    </row>
    <row r="41" spans="1:24" ht="16.5" thickBot="1" x14ac:dyDescent="0.3">
      <c r="A41" s="175" t="s">
        <v>206</v>
      </c>
      <c r="B41" s="146" t="s">
        <v>207</v>
      </c>
      <c r="C41" s="147"/>
      <c r="D41" s="147"/>
      <c r="E41" s="147"/>
      <c r="F41" s="147"/>
      <c r="G41" s="147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99"/>
      <c r="V41" s="199"/>
      <c r="W41" s="199"/>
      <c r="X41" s="200"/>
    </row>
    <row r="42" spans="1:24" ht="61.5" customHeight="1" thickBot="1" x14ac:dyDescent="0.3">
      <c r="A42" s="55" t="s">
        <v>208</v>
      </c>
      <c r="B42" s="56" t="s">
        <v>237</v>
      </c>
      <c r="C42" s="58" t="s">
        <v>204</v>
      </c>
      <c r="D42" s="57"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>
        <v>0</v>
      </c>
      <c r="S42" s="57">
        <v>0</v>
      </c>
      <c r="T42" s="57">
        <v>0</v>
      </c>
      <c r="U42" s="204"/>
      <c r="V42" s="204"/>
      <c r="W42" s="204"/>
      <c r="X42" s="204"/>
    </row>
    <row r="43" spans="1:24" ht="111" customHeight="1" thickBot="1" x14ac:dyDescent="0.3">
      <c r="A43" s="55" t="s">
        <v>226</v>
      </c>
      <c r="B43" s="179" t="s">
        <v>238</v>
      </c>
      <c r="C43" s="185" t="s">
        <v>204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180">
        <v>0</v>
      </c>
      <c r="K43" s="180">
        <v>0</v>
      </c>
      <c r="L43" s="180">
        <v>0</v>
      </c>
      <c r="M43" s="180">
        <v>0</v>
      </c>
      <c r="N43" s="180">
        <v>0</v>
      </c>
      <c r="O43" s="180">
        <v>0</v>
      </c>
      <c r="P43" s="180">
        <v>0</v>
      </c>
      <c r="Q43" s="180">
        <v>0</v>
      </c>
      <c r="R43" s="180">
        <v>0</v>
      </c>
      <c r="S43" s="180">
        <v>0</v>
      </c>
      <c r="T43" s="180">
        <v>0</v>
      </c>
      <c r="U43" s="205"/>
      <c r="V43" s="205"/>
      <c r="W43" s="205"/>
      <c r="X43" s="205"/>
    </row>
    <row r="44" spans="1:24" ht="16.5" thickBot="1" x14ac:dyDescent="0.3">
      <c r="A44" s="174" t="s">
        <v>10</v>
      </c>
      <c r="B44" s="232" t="s">
        <v>210</v>
      </c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09"/>
      <c r="V44" s="209"/>
      <c r="W44" s="209"/>
      <c r="X44" s="210"/>
    </row>
    <row r="45" spans="1:24" ht="16.5" thickBot="1" x14ac:dyDescent="0.3">
      <c r="A45" s="175" t="s">
        <v>211</v>
      </c>
      <c r="B45" s="229" t="s">
        <v>212</v>
      </c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199"/>
      <c r="V45" s="199"/>
      <c r="W45" s="199"/>
      <c r="X45" s="200"/>
    </row>
    <row r="46" spans="1:24" ht="173.25" customHeight="1" thickBot="1" x14ac:dyDescent="0.3">
      <c r="A46" s="55" t="s">
        <v>213</v>
      </c>
      <c r="B46" s="179" t="s">
        <v>214</v>
      </c>
      <c r="C46" s="180" t="s">
        <v>215</v>
      </c>
      <c r="D46" s="180">
        <v>3.67</v>
      </c>
      <c r="E46" s="180">
        <v>3.67</v>
      </c>
      <c r="F46" s="180">
        <v>3.67</v>
      </c>
      <c r="G46" s="180">
        <v>3.67</v>
      </c>
      <c r="H46" s="180">
        <v>3.56</v>
      </c>
      <c r="I46" s="180">
        <v>3.56</v>
      </c>
      <c r="J46" s="180">
        <v>3.56</v>
      </c>
      <c r="K46" s="180">
        <v>3.56</v>
      </c>
      <c r="L46" s="180">
        <v>3.46</v>
      </c>
      <c r="M46" s="180">
        <v>3.46</v>
      </c>
      <c r="N46" s="180">
        <v>3.46</v>
      </c>
      <c r="O46" s="180">
        <v>3.46</v>
      </c>
      <c r="P46" s="180">
        <v>3.36</v>
      </c>
      <c r="Q46" s="180">
        <v>3.36</v>
      </c>
      <c r="R46" s="180">
        <v>3.36</v>
      </c>
      <c r="S46" s="180">
        <v>3.28</v>
      </c>
      <c r="T46" s="180">
        <v>3.28</v>
      </c>
      <c r="U46" s="205"/>
      <c r="V46" s="205"/>
      <c r="W46" s="205"/>
      <c r="X46" s="205"/>
    </row>
    <row r="47" spans="1:24" ht="16.5" thickBot="1" x14ac:dyDescent="0.3">
      <c r="A47" s="175" t="s">
        <v>216</v>
      </c>
      <c r="B47" s="229" t="s">
        <v>217</v>
      </c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199"/>
      <c r="V47" s="199"/>
      <c r="W47" s="199"/>
      <c r="X47" s="200"/>
    </row>
    <row r="48" spans="1:24" ht="37.5" customHeight="1" thickBot="1" x14ac:dyDescent="0.3">
      <c r="A48" s="55" t="s">
        <v>218</v>
      </c>
      <c r="B48" s="179" t="s">
        <v>219</v>
      </c>
      <c r="C48" s="180" t="s">
        <v>215</v>
      </c>
      <c r="D48" s="180">
        <v>34.92</v>
      </c>
      <c r="E48" s="180">
        <v>34.92</v>
      </c>
      <c r="F48" s="180">
        <v>34.92</v>
      </c>
      <c r="G48" s="180">
        <v>34.92</v>
      </c>
      <c r="H48" s="180">
        <v>34.770000000000003</v>
      </c>
      <c r="I48" s="180">
        <v>34.770000000000003</v>
      </c>
      <c r="J48" s="180">
        <v>34.770000000000003</v>
      </c>
      <c r="K48" s="180">
        <v>34.770000000000003</v>
      </c>
      <c r="L48" s="180">
        <v>34.619999999999997</v>
      </c>
      <c r="M48" s="180">
        <v>34.619999999999997</v>
      </c>
      <c r="N48" s="180">
        <v>34.619999999999997</v>
      </c>
      <c r="O48" s="180">
        <v>34.619999999999997</v>
      </c>
      <c r="P48" s="180">
        <v>34.479999999999997</v>
      </c>
      <c r="Q48" s="180">
        <v>34.479999999999997</v>
      </c>
      <c r="R48" s="180">
        <v>34.479999999999997</v>
      </c>
      <c r="S48" s="180">
        <v>34.33</v>
      </c>
      <c r="T48" s="180">
        <v>34.33</v>
      </c>
      <c r="U48" s="205"/>
      <c r="V48" s="205"/>
      <c r="W48" s="205"/>
      <c r="X48" s="205"/>
    </row>
    <row r="49" spans="1:24" ht="16.5" thickBot="1" x14ac:dyDescent="0.3">
      <c r="A49" s="175" t="s">
        <v>38</v>
      </c>
      <c r="B49" s="229" t="s">
        <v>220</v>
      </c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199"/>
      <c r="V49" s="199"/>
      <c r="W49" s="199"/>
      <c r="X49" s="200"/>
    </row>
    <row r="50" spans="1:24" ht="53.25" customHeight="1" thickBot="1" x14ac:dyDescent="0.3">
      <c r="A50" s="55" t="s">
        <v>221</v>
      </c>
      <c r="B50" s="56" t="s">
        <v>222</v>
      </c>
      <c r="C50" s="58" t="s">
        <v>204</v>
      </c>
      <c r="D50" s="57">
        <v>15</v>
      </c>
      <c r="E50" s="57">
        <v>15</v>
      </c>
      <c r="F50" s="57">
        <v>15</v>
      </c>
      <c r="G50" s="57">
        <v>15</v>
      </c>
      <c r="H50" s="57">
        <v>15</v>
      </c>
      <c r="I50" s="57">
        <v>15</v>
      </c>
      <c r="J50" s="57">
        <v>15</v>
      </c>
      <c r="K50" s="57">
        <v>15</v>
      </c>
      <c r="L50" s="57">
        <v>15</v>
      </c>
      <c r="M50" s="57">
        <v>15</v>
      </c>
      <c r="N50" s="57">
        <v>15</v>
      </c>
      <c r="O50" s="57">
        <v>15</v>
      </c>
      <c r="P50" s="57">
        <v>15</v>
      </c>
      <c r="Q50" s="57">
        <v>15</v>
      </c>
      <c r="R50" s="57">
        <v>15</v>
      </c>
      <c r="S50" s="57">
        <v>15</v>
      </c>
      <c r="T50" s="57">
        <v>15</v>
      </c>
      <c r="U50" s="204"/>
      <c r="V50" s="204"/>
      <c r="W50" s="204"/>
      <c r="X50" s="204"/>
    </row>
    <row r="51" spans="1:24" ht="66.75" customHeight="1" thickBot="1" x14ac:dyDescent="0.3">
      <c r="A51" s="55" t="s">
        <v>239</v>
      </c>
      <c r="B51" s="56" t="s">
        <v>240</v>
      </c>
      <c r="C51" s="57" t="s">
        <v>223</v>
      </c>
      <c r="D51" s="57">
        <v>0.6</v>
      </c>
      <c r="E51" s="57">
        <v>0.6</v>
      </c>
      <c r="F51" s="57">
        <v>0.6</v>
      </c>
      <c r="G51" s="57">
        <v>0.6</v>
      </c>
      <c r="H51" s="57">
        <v>0.6</v>
      </c>
      <c r="I51" s="57">
        <v>0.6</v>
      </c>
      <c r="J51" s="57">
        <v>0.6</v>
      </c>
      <c r="K51" s="57">
        <v>0.6</v>
      </c>
      <c r="L51" s="57">
        <v>0.6</v>
      </c>
      <c r="M51" s="57">
        <v>0.6</v>
      </c>
      <c r="N51" s="57">
        <v>0.6</v>
      </c>
      <c r="O51" s="57">
        <v>0.6</v>
      </c>
      <c r="P51" s="57">
        <v>0.6</v>
      </c>
      <c r="Q51" s="57">
        <v>0.6</v>
      </c>
      <c r="R51" s="57">
        <v>0.6</v>
      </c>
      <c r="S51" s="57">
        <v>0.6</v>
      </c>
      <c r="T51" s="57">
        <v>0.6</v>
      </c>
      <c r="U51" s="204"/>
      <c r="V51" s="204"/>
      <c r="W51" s="204"/>
      <c r="X51" s="204"/>
    </row>
    <row r="52" spans="1:24" ht="61.5" customHeight="1" thickBot="1" x14ac:dyDescent="0.3">
      <c r="A52" s="55" t="s">
        <v>241</v>
      </c>
      <c r="B52" s="56" t="s">
        <v>228</v>
      </c>
      <c r="C52" s="57" t="s">
        <v>223</v>
      </c>
      <c r="D52" s="57">
        <v>0.3</v>
      </c>
      <c r="E52" s="57">
        <v>0.3</v>
      </c>
      <c r="F52" s="57">
        <v>0.3</v>
      </c>
      <c r="G52" s="57">
        <v>0.3</v>
      </c>
      <c r="H52" s="57">
        <v>0.3</v>
      </c>
      <c r="I52" s="57">
        <v>0.3</v>
      </c>
      <c r="J52" s="57">
        <v>0.3</v>
      </c>
      <c r="K52" s="57">
        <v>0.3</v>
      </c>
      <c r="L52" s="57">
        <v>0.3</v>
      </c>
      <c r="M52" s="57">
        <v>0.3</v>
      </c>
      <c r="N52" s="57">
        <v>0.3</v>
      </c>
      <c r="O52" s="57">
        <v>0.3</v>
      </c>
      <c r="P52" s="57">
        <v>0.3</v>
      </c>
      <c r="Q52" s="57">
        <v>0.3</v>
      </c>
      <c r="R52" s="57">
        <v>0.3</v>
      </c>
      <c r="S52" s="57">
        <v>0.3</v>
      </c>
      <c r="T52" s="57">
        <v>0.3</v>
      </c>
      <c r="U52" s="204"/>
      <c r="V52" s="204"/>
      <c r="W52" s="204"/>
      <c r="X52" s="204"/>
    </row>
    <row r="53" spans="1:24" ht="66.75" customHeight="1" thickBot="1" x14ac:dyDescent="0.3">
      <c r="A53" s="55" t="s">
        <v>242</v>
      </c>
      <c r="B53" s="56" t="s">
        <v>230</v>
      </c>
      <c r="C53" s="57" t="s">
        <v>223</v>
      </c>
      <c r="D53" s="57">
        <v>0.03</v>
      </c>
      <c r="E53" s="57">
        <v>0.03</v>
      </c>
      <c r="F53" s="57">
        <v>0.03</v>
      </c>
      <c r="G53" s="57">
        <v>0.03</v>
      </c>
      <c r="H53" s="57">
        <v>0.03</v>
      </c>
      <c r="I53" s="57">
        <v>0.03</v>
      </c>
      <c r="J53" s="57">
        <v>0.03</v>
      </c>
      <c r="K53" s="57">
        <v>0.03</v>
      </c>
      <c r="L53" s="57">
        <v>0.03</v>
      </c>
      <c r="M53" s="57">
        <v>0.03</v>
      </c>
      <c r="N53" s="57">
        <v>0.03</v>
      </c>
      <c r="O53" s="57">
        <v>0.03</v>
      </c>
      <c r="P53" s="57">
        <v>0.03</v>
      </c>
      <c r="Q53" s="57">
        <v>0.03</v>
      </c>
      <c r="R53" s="57">
        <v>0.03</v>
      </c>
      <c r="S53" s="57">
        <v>0.03</v>
      </c>
      <c r="T53" s="57">
        <v>0.03</v>
      </c>
      <c r="U53" s="204"/>
      <c r="V53" s="204"/>
      <c r="W53" s="204"/>
      <c r="X53" s="204"/>
    </row>
    <row r="54" spans="1:24" ht="16.5" customHeight="1" thickBot="1" x14ac:dyDescent="0.3">
      <c r="A54" s="237" t="s">
        <v>243</v>
      </c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  <c r="U54" s="238"/>
      <c r="V54" s="238"/>
      <c r="W54" s="238"/>
      <c r="X54" s="238"/>
    </row>
    <row r="55" spans="1:24" ht="16.5" thickBot="1" x14ac:dyDescent="0.3">
      <c r="A55" s="184" t="s">
        <v>199</v>
      </c>
      <c r="B55" s="182" t="s">
        <v>200</v>
      </c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209"/>
      <c r="V55" s="209"/>
      <c r="W55" s="209"/>
      <c r="X55" s="210"/>
    </row>
    <row r="56" spans="1:24" ht="16.5" thickBot="1" x14ac:dyDescent="0.3">
      <c r="A56" s="175" t="s">
        <v>201</v>
      </c>
      <c r="B56" s="229" t="s">
        <v>207</v>
      </c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199"/>
      <c r="V56" s="199"/>
      <c r="W56" s="199"/>
      <c r="X56" s="200"/>
    </row>
    <row r="57" spans="1:24" ht="111" customHeight="1" thickBot="1" x14ac:dyDescent="0.3">
      <c r="A57" s="55" t="s">
        <v>203</v>
      </c>
      <c r="B57" s="179" t="s">
        <v>238</v>
      </c>
      <c r="C57" s="185" t="s">
        <v>204</v>
      </c>
      <c r="D57" s="180">
        <v>100</v>
      </c>
      <c r="E57" s="180">
        <v>100</v>
      </c>
      <c r="F57" s="180">
        <v>100</v>
      </c>
      <c r="G57" s="180">
        <v>100</v>
      </c>
      <c r="H57" s="180">
        <v>100</v>
      </c>
      <c r="I57" s="180">
        <v>0</v>
      </c>
      <c r="J57" s="180">
        <v>0</v>
      </c>
      <c r="K57" s="180">
        <v>0</v>
      </c>
      <c r="L57" s="180">
        <v>0</v>
      </c>
      <c r="M57" s="180">
        <v>0</v>
      </c>
      <c r="N57" s="180">
        <v>0</v>
      </c>
      <c r="O57" s="180">
        <v>0</v>
      </c>
      <c r="P57" s="180">
        <v>0</v>
      </c>
      <c r="Q57" s="180">
        <v>0</v>
      </c>
      <c r="R57" s="180">
        <v>0</v>
      </c>
      <c r="S57" s="180">
        <v>0</v>
      </c>
      <c r="T57" s="180">
        <v>0</v>
      </c>
      <c r="U57" s="205">
        <v>0</v>
      </c>
      <c r="V57" s="205">
        <v>0</v>
      </c>
      <c r="W57" s="205">
        <v>0</v>
      </c>
      <c r="X57" s="205">
        <v>0</v>
      </c>
    </row>
    <row r="58" spans="1:24" ht="16.5" thickBot="1" x14ac:dyDescent="0.3">
      <c r="A58" s="174" t="s">
        <v>10</v>
      </c>
      <c r="B58" s="229" t="s">
        <v>220</v>
      </c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199"/>
      <c r="V58" s="199"/>
      <c r="W58" s="199"/>
      <c r="X58" s="200"/>
    </row>
    <row r="59" spans="1:24" ht="67.5" customHeight="1" thickBot="1" x14ac:dyDescent="0.3">
      <c r="A59" s="55" t="s">
        <v>211</v>
      </c>
      <c r="B59" s="56" t="s">
        <v>244</v>
      </c>
      <c r="C59" s="57" t="s">
        <v>223</v>
      </c>
      <c r="D59" s="57">
        <v>0.84</v>
      </c>
      <c r="E59" s="57">
        <v>0.85</v>
      </c>
      <c r="F59" s="57">
        <v>0.84</v>
      </c>
      <c r="G59" s="57">
        <v>0.93</v>
      </c>
      <c r="H59" s="57">
        <v>0.92</v>
      </c>
      <c r="I59" s="57">
        <v>1.1000000000000001</v>
      </c>
      <c r="J59" s="57">
        <v>1.1000000000000001</v>
      </c>
      <c r="K59" s="57">
        <v>1.0900000000000001</v>
      </c>
      <c r="L59" s="57">
        <v>1.08</v>
      </c>
      <c r="M59" s="57">
        <v>1.07</v>
      </c>
      <c r="N59" s="57">
        <v>1.05</v>
      </c>
      <c r="O59" s="57">
        <v>1.04</v>
      </c>
      <c r="P59" s="57">
        <v>1.03</v>
      </c>
      <c r="Q59" s="57">
        <v>1.02</v>
      </c>
      <c r="R59" s="57">
        <v>1.01</v>
      </c>
      <c r="S59" s="57">
        <v>1</v>
      </c>
      <c r="T59" s="57">
        <v>0.98</v>
      </c>
      <c r="U59" s="204">
        <v>0.97</v>
      </c>
      <c r="V59" s="204">
        <v>0.96</v>
      </c>
      <c r="W59" s="204">
        <v>0.95</v>
      </c>
      <c r="X59" s="204">
        <v>0.94</v>
      </c>
    </row>
    <row r="60" spans="1:24" ht="67.5" customHeight="1" thickBot="1" x14ac:dyDescent="0.3">
      <c r="A60" s="55" t="s">
        <v>216</v>
      </c>
      <c r="B60" s="56" t="s">
        <v>232</v>
      </c>
      <c r="C60" s="57" t="s">
        <v>223</v>
      </c>
      <c r="D60" s="57">
        <v>0.24</v>
      </c>
      <c r="E60" s="57">
        <v>0.24</v>
      </c>
      <c r="F60" s="57">
        <v>0.24</v>
      </c>
      <c r="G60" s="57">
        <v>0.24</v>
      </c>
      <c r="H60" s="57">
        <v>0.24</v>
      </c>
      <c r="I60" s="57">
        <v>0.24</v>
      </c>
      <c r="J60" s="57">
        <v>0.24</v>
      </c>
      <c r="K60" s="57">
        <v>0.24</v>
      </c>
      <c r="L60" s="57">
        <v>0.24</v>
      </c>
      <c r="M60" s="57">
        <v>0.24</v>
      </c>
      <c r="N60" s="57">
        <v>0.24</v>
      </c>
      <c r="O60" s="57">
        <v>0.24</v>
      </c>
      <c r="P60" s="57">
        <v>0.24</v>
      </c>
      <c r="Q60" s="57">
        <v>0.24</v>
      </c>
      <c r="R60" s="57">
        <v>0.24</v>
      </c>
      <c r="S60" s="57">
        <v>0.24</v>
      </c>
      <c r="T60" s="57">
        <v>0.24</v>
      </c>
      <c r="U60" s="204">
        <v>0.24</v>
      </c>
      <c r="V60" s="204">
        <v>0.24</v>
      </c>
      <c r="W60" s="204">
        <v>0.24</v>
      </c>
      <c r="X60" s="204">
        <v>0.24</v>
      </c>
    </row>
    <row r="61" spans="1:24" x14ac:dyDescent="0.25">
      <c r="U61" s="99"/>
      <c r="V61" s="99"/>
      <c r="W61" s="99"/>
      <c r="X61" s="99"/>
    </row>
    <row r="62" spans="1:24" x14ac:dyDescent="0.25">
      <c r="U62" s="99"/>
      <c r="V62" s="99"/>
      <c r="W62" s="99"/>
      <c r="X62" s="99"/>
    </row>
    <row r="63" spans="1:24" ht="20.25" x14ac:dyDescent="0.3">
      <c r="B63" s="59" t="s">
        <v>255</v>
      </c>
      <c r="C63" s="59"/>
      <c r="D63" s="2"/>
      <c r="E63" s="2"/>
      <c r="P63" s="59"/>
      <c r="Q63" s="60"/>
      <c r="R63" s="59" t="s">
        <v>245</v>
      </c>
      <c r="U63" s="99"/>
      <c r="V63" s="99"/>
      <c r="W63" s="99"/>
      <c r="X63" s="99"/>
    </row>
    <row r="64" spans="1:24" ht="20.25" x14ac:dyDescent="0.3">
      <c r="C64" s="59"/>
      <c r="D64" s="2"/>
      <c r="E64" s="2"/>
      <c r="P64" s="59"/>
      <c r="Q64" s="2"/>
      <c r="R64" s="59" t="s">
        <v>246</v>
      </c>
      <c r="U64" s="99"/>
      <c r="V64" s="99"/>
      <c r="W64" s="99"/>
      <c r="X64" s="99"/>
    </row>
    <row r="65" spans="1:24" x14ac:dyDescent="0.25">
      <c r="B65" s="2"/>
      <c r="C65" s="2"/>
      <c r="D65" s="2"/>
      <c r="E65" s="2"/>
      <c r="O65" s="2"/>
      <c r="P65" s="2"/>
      <c r="Q65" s="2"/>
      <c r="U65" s="99"/>
      <c r="V65" s="99"/>
      <c r="W65" s="99"/>
      <c r="X65" s="99"/>
    </row>
    <row r="66" spans="1:24" ht="20.25" customHeight="1" x14ac:dyDescent="0.3">
      <c r="B66" s="61" t="s">
        <v>253</v>
      </c>
      <c r="C66" s="62"/>
      <c r="D66" s="62"/>
      <c r="E66" s="2"/>
      <c r="O66" s="2"/>
      <c r="P66" s="231" t="s">
        <v>247</v>
      </c>
      <c r="Q66" s="231"/>
      <c r="R66" s="231"/>
      <c r="S66" s="231"/>
      <c r="T66" s="231"/>
      <c r="U66" s="99"/>
      <c r="V66" s="99"/>
      <c r="W66" s="99"/>
      <c r="X66" s="99"/>
    </row>
    <row r="67" spans="1:24" x14ac:dyDescent="0.25">
      <c r="U67" s="99"/>
      <c r="V67" s="99"/>
      <c r="W67" s="99"/>
      <c r="X67" s="99"/>
    </row>
    <row r="68" spans="1:24" x14ac:dyDescent="0.25">
      <c r="U68" s="99"/>
      <c r="V68" s="99"/>
      <c r="W68" s="99"/>
      <c r="X68" s="99"/>
    </row>
    <row r="69" spans="1:24" x14ac:dyDescent="0.25">
      <c r="U69" s="99"/>
      <c r="V69" s="99"/>
      <c r="W69" s="99"/>
      <c r="X69" s="99"/>
    </row>
    <row r="70" spans="1:24" x14ac:dyDescent="0.25">
      <c r="U70" s="99"/>
      <c r="V70" s="99"/>
      <c r="W70" s="99"/>
      <c r="X70" s="99"/>
    </row>
    <row r="71" spans="1:24" x14ac:dyDescent="0.25">
      <c r="U71" s="99"/>
      <c r="V71" s="99"/>
      <c r="W71" s="99"/>
      <c r="X71" s="99"/>
    </row>
    <row r="72" spans="1:24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U72" s="99"/>
      <c r="V72" s="99"/>
      <c r="W72" s="99"/>
      <c r="X72" s="99"/>
    </row>
    <row r="73" spans="1:24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U73" s="99"/>
      <c r="V73" s="99"/>
      <c r="W73" s="99"/>
      <c r="X73" s="99"/>
    </row>
    <row r="74" spans="1:24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U74" s="99"/>
      <c r="V74" s="99"/>
      <c r="W74" s="99"/>
      <c r="X74" s="99"/>
    </row>
    <row r="75" spans="1:24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U75" s="99"/>
      <c r="V75" s="99"/>
      <c r="W75" s="99"/>
      <c r="X75" s="99"/>
    </row>
    <row r="76" spans="1:24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U76" s="99"/>
      <c r="V76" s="99"/>
      <c r="W76" s="99"/>
      <c r="X76" s="99"/>
    </row>
    <row r="77" spans="1:24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U77" s="99"/>
      <c r="V77" s="99"/>
      <c r="W77" s="99"/>
      <c r="X77" s="99"/>
    </row>
    <row r="78" spans="1:24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U78" s="99"/>
      <c r="V78" s="99"/>
      <c r="W78" s="99"/>
      <c r="X78" s="99"/>
    </row>
    <row r="79" spans="1:2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U79" s="99"/>
      <c r="V79" s="99"/>
      <c r="W79" s="99"/>
      <c r="X79" s="99"/>
    </row>
    <row r="80" spans="1:2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U80" s="99"/>
      <c r="V80" s="99"/>
      <c r="W80" s="99"/>
      <c r="X80" s="99"/>
    </row>
    <row r="81" spans="1:2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U81" s="99"/>
      <c r="V81" s="99"/>
      <c r="W81" s="99"/>
      <c r="X81" s="99"/>
    </row>
    <row r="82" spans="1:24" x14ac:dyDescent="0.25">
      <c r="U82" s="99"/>
      <c r="V82" s="99"/>
      <c r="W82" s="99"/>
      <c r="X82" s="99"/>
    </row>
    <row r="83" spans="1:24" x14ac:dyDescent="0.25">
      <c r="U83" s="99"/>
      <c r="V83" s="99"/>
      <c r="W83" s="99"/>
      <c r="X83" s="99"/>
    </row>
    <row r="84" spans="1:24" x14ac:dyDescent="0.25">
      <c r="U84" s="99"/>
      <c r="V84" s="99"/>
      <c r="W84" s="99"/>
      <c r="X84" s="99"/>
    </row>
    <row r="85" spans="1:24" x14ac:dyDescent="0.25">
      <c r="U85" s="99"/>
      <c r="V85" s="99"/>
      <c r="W85" s="99"/>
      <c r="X85" s="99"/>
    </row>
    <row r="86" spans="1:24" x14ac:dyDescent="0.25">
      <c r="U86" s="99"/>
      <c r="V86" s="99"/>
      <c r="W86" s="99"/>
      <c r="X86" s="99"/>
    </row>
    <row r="87" spans="1:24" x14ac:dyDescent="0.25">
      <c r="U87" s="99"/>
      <c r="V87" s="99"/>
      <c r="W87" s="99"/>
      <c r="X87" s="99"/>
    </row>
    <row r="88" spans="1:24" x14ac:dyDescent="0.25">
      <c r="U88" s="99"/>
      <c r="V88" s="99"/>
      <c r="W88" s="99"/>
      <c r="X88" s="99"/>
    </row>
    <row r="89" spans="1:24" x14ac:dyDescent="0.25">
      <c r="U89" s="99"/>
      <c r="V89" s="99"/>
      <c r="W89" s="99"/>
      <c r="X89" s="99"/>
    </row>
    <row r="90" spans="1:24" x14ac:dyDescent="0.25">
      <c r="U90" s="99"/>
      <c r="V90" s="99"/>
      <c r="W90" s="99"/>
      <c r="X90" s="99"/>
    </row>
    <row r="91" spans="1:24" x14ac:dyDescent="0.25">
      <c r="U91" s="99"/>
      <c r="V91" s="99"/>
      <c r="W91" s="99"/>
      <c r="X91" s="99"/>
    </row>
    <row r="92" spans="1:24" x14ac:dyDescent="0.25">
      <c r="U92" s="99"/>
      <c r="V92" s="99"/>
      <c r="W92" s="99"/>
      <c r="X92" s="99"/>
    </row>
    <row r="93" spans="1:24" x14ac:dyDescent="0.25">
      <c r="U93" s="99"/>
      <c r="V93" s="99"/>
      <c r="W93" s="99"/>
      <c r="X93" s="99"/>
    </row>
    <row r="94" spans="1:24" x14ac:dyDescent="0.25">
      <c r="U94" s="99"/>
      <c r="V94" s="99"/>
      <c r="W94" s="99"/>
      <c r="X94" s="99"/>
    </row>
    <row r="95" spans="1:24" x14ac:dyDescent="0.25">
      <c r="U95" s="99"/>
      <c r="V95" s="99"/>
      <c r="W95" s="99"/>
      <c r="X95" s="99"/>
    </row>
    <row r="96" spans="1:24" x14ac:dyDescent="0.25">
      <c r="U96" s="99"/>
      <c r="V96" s="99"/>
      <c r="W96" s="99"/>
      <c r="X96" s="99"/>
    </row>
    <row r="97" spans="21:24" x14ac:dyDescent="0.25">
      <c r="U97" s="99"/>
      <c r="V97" s="99"/>
      <c r="W97" s="99"/>
      <c r="X97" s="99"/>
    </row>
    <row r="98" spans="21:24" x14ac:dyDescent="0.25">
      <c r="U98" s="99"/>
      <c r="V98" s="99"/>
      <c r="W98" s="99"/>
      <c r="X98" s="99"/>
    </row>
    <row r="99" spans="21:24" x14ac:dyDescent="0.25">
      <c r="U99" s="99"/>
      <c r="V99" s="99"/>
      <c r="W99" s="99"/>
      <c r="X99" s="99"/>
    </row>
    <row r="100" spans="21:24" x14ac:dyDescent="0.25">
      <c r="U100" s="99"/>
      <c r="V100" s="99"/>
      <c r="W100" s="99"/>
      <c r="X100" s="99"/>
    </row>
    <row r="101" spans="21:24" x14ac:dyDescent="0.25">
      <c r="U101" s="99"/>
      <c r="V101" s="99"/>
      <c r="W101" s="99"/>
      <c r="X101" s="99"/>
    </row>
    <row r="102" spans="21:24" x14ac:dyDescent="0.25">
      <c r="U102" s="99"/>
      <c r="V102" s="99"/>
      <c r="W102" s="99"/>
      <c r="X102" s="99"/>
    </row>
    <row r="103" spans="21:24" x14ac:dyDescent="0.25">
      <c r="U103" s="99"/>
      <c r="V103" s="99"/>
      <c r="W103" s="99"/>
      <c r="X103" s="99"/>
    </row>
    <row r="104" spans="21:24" x14ac:dyDescent="0.25">
      <c r="U104" s="99"/>
      <c r="V104" s="99"/>
      <c r="W104" s="99"/>
      <c r="X104" s="99"/>
    </row>
    <row r="105" spans="21:24" x14ac:dyDescent="0.25">
      <c r="U105" s="99"/>
      <c r="V105" s="99"/>
      <c r="W105" s="99"/>
      <c r="X105" s="99"/>
    </row>
    <row r="106" spans="21:24" x14ac:dyDescent="0.25">
      <c r="U106" s="99"/>
      <c r="V106" s="99"/>
      <c r="W106" s="99"/>
      <c r="X106" s="99"/>
    </row>
    <row r="107" spans="21:24" x14ac:dyDescent="0.25">
      <c r="U107" s="99"/>
      <c r="V107" s="99"/>
      <c r="W107" s="99"/>
      <c r="X107" s="99"/>
    </row>
    <row r="108" spans="21:24" x14ac:dyDescent="0.25">
      <c r="U108" s="99"/>
      <c r="V108" s="99"/>
      <c r="W108" s="99"/>
      <c r="X108" s="99"/>
    </row>
    <row r="109" spans="21:24" x14ac:dyDescent="0.25">
      <c r="U109" s="99"/>
      <c r="V109" s="99"/>
      <c r="W109" s="99"/>
      <c r="X109" s="99"/>
    </row>
    <row r="110" spans="21:24" x14ac:dyDescent="0.25">
      <c r="U110" s="99"/>
      <c r="V110" s="99"/>
      <c r="W110" s="99"/>
      <c r="X110" s="99"/>
    </row>
    <row r="111" spans="21:24" x14ac:dyDescent="0.25">
      <c r="U111" s="99"/>
      <c r="V111" s="99"/>
      <c r="W111" s="99"/>
      <c r="X111" s="99"/>
    </row>
    <row r="112" spans="21:24" x14ac:dyDescent="0.25">
      <c r="U112" s="99"/>
      <c r="V112" s="99"/>
      <c r="W112" s="99"/>
      <c r="X112" s="99"/>
    </row>
    <row r="113" spans="21:24" x14ac:dyDescent="0.25">
      <c r="U113" s="99"/>
      <c r="V113" s="99"/>
      <c r="W113" s="99"/>
      <c r="X113" s="99"/>
    </row>
    <row r="114" spans="21:24" x14ac:dyDescent="0.25">
      <c r="U114" s="99"/>
      <c r="V114" s="99"/>
      <c r="W114" s="99"/>
      <c r="X114" s="99"/>
    </row>
    <row r="115" spans="21:24" x14ac:dyDescent="0.25">
      <c r="U115" s="99"/>
      <c r="V115" s="99"/>
      <c r="W115" s="99"/>
      <c r="X115" s="99"/>
    </row>
    <row r="116" spans="21:24" x14ac:dyDescent="0.25">
      <c r="U116" s="99"/>
      <c r="V116" s="99"/>
      <c r="W116" s="99"/>
      <c r="X116" s="99"/>
    </row>
    <row r="117" spans="21:24" x14ac:dyDescent="0.25">
      <c r="U117" s="99"/>
      <c r="V117" s="99"/>
      <c r="W117" s="99"/>
      <c r="X117" s="99"/>
    </row>
    <row r="118" spans="21:24" x14ac:dyDescent="0.25">
      <c r="U118" s="99"/>
      <c r="V118" s="99"/>
      <c r="W118" s="99"/>
      <c r="X118" s="99"/>
    </row>
    <row r="119" spans="21:24" x14ac:dyDescent="0.25">
      <c r="U119" s="99"/>
      <c r="V119" s="99"/>
      <c r="W119" s="99"/>
      <c r="X119" s="99"/>
    </row>
    <row r="120" spans="21:24" x14ac:dyDescent="0.25">
      <c r="U120" s="99"/>
      <c r="V120" s="99"/>
      <c r="W120" s="99"/>
      <c r="X120" s="99"/>
    </row>
    <row r="121" spans="21:24" x14ac:dyDescent="0.25">
      <c r="U121" s="99"/>
      <c r="V121" s="99"/>
      <c r="W121" s="99"/>
      <c r="X121" s="99"/>
    </row>
    <row r="122" spans="21:24" x14ac:dyDescent="0.25">
      <c r="U122" s="99"/>
      <c r="V122" s="99"/>
      <c r="W122" s="99"/>
      <c r="X122" s="99"/>
    </row>
    <row r="123" spans="21:24" x14ac:dyDescent="0.25">
      <c r="U123" s="99"/>
      <c r="V123" s="99"/>
      <c r="W123" s="99"/>
      <c r="X123" s="99"/>
    </row>
    <row r="124" spans="21:24" x14ac:dyDescent="0.25">
      <c r="U124" s="99"/>
      <c r="V124" s="99"/>
      <c r="W124" s="99"/>
      <c r="X124" s="99"/>
    </row>
    <row r="125" spans="21:24" x14ac:dyDescent="0.25">
      <c r="U125" s="99"/>
      <c r="V125" s="99"/>
      <c r="W125" s="99"/>
      <c r="X125" s="99"/>
    </row>
    <row r="126" spans="21:24" x14ac:dyDescent="0.25">
      <c r="U126" s="99"/>
      <c r="V126" s="99"/>
      <c r="W126" s="99"/>
      <c r="X126" s="99"/>
    </row>
    <row r="127" spans="21:24" x14ac:dyDescent="0.25">
      <c r="U127" s="99"/>
      <c r="V127" s="99"/>
      <c r="W127" s="99"/>
      <c r="X127" s="99"/>
    </row>
    <row r="128" spans="21:24" x14ac:dyDescent="0.25">
      <c r="U128" s="99"/>
      <c r="V128" s="99"/>
      <c r="W128" s="99"/>
      <c r="X128" s="99"/>
    </row>
    <row r="129" spans="21:24" x14ac:dyDescent="0.25">
      <c r="U129" s="99"/>
      <c r="V129" s="99"/>
      <c r="W129" s="99"/>
      <c r="X129" s="99"/>
    </row>
    <row r="130" spans="21:24" x14ac:dyDescent="0.25">
      <c r="U130" s="99"/>
      <c r="V130" s="99"/>
      <c r="W130" s="99"/>
      <c r="X130" s="99"/>
    </row>
    <row r="131" spans="21:24" x14ac:dyDescent="0.25">
      <c r="U131" s="99"/>
      <c r="V131" s="99"/>
      <c r="W131" s="99"/>
      <c r="X131" s="99"/>
    </row>
    <row r="132" spans="21:24" x14ac:dyDescent="0.25">
      <c r="U132" s="99"/>
      <c r="V132" s="99"/>
      <c r="W132" s="99"/>
      <c r="X132" s="99"/>
    </row>
    <row r="133" spans="21:24" x14ac:dyDescent="0.25">
      <c r="U133" s="99"/>
      <c r="V133" s="99"/>
      <c r="W133" s="99"/>
      <c r="X133" s="99"/>
    </row>
    <row r="134" spans="21:24" x14ac:dyDescent="0.25">
      <c r="U134" s="99"/>
      <c r="V134" s="99"/>
      <c r="W134" s="99"/>
      <c r="X134" s="99"/>
    </row>
    <row r="135" spans="21:24" x14ac:dyDescent="0.25">
      <c r="U135" s="99"/>
      <c r="V135" s="99"/>
      <c r="W135" s="99"/>
      <c r="X135" s="99"/>
    </row>
    <row r="136" spans="21:24" x14ac:dyDescent="0.25">
      <c r="U136" s="99"/>
      <c r="V136" s="99"/>
      <c r="W136" s="99"/>
      <c r="X136" s="99"/>
    </row>
    <row r="137" spans="21:24" x14ac:dyDescent="0.25">
      <c r="U137" s="99"/>
      <c r="V137" s="99"/>
      <c r="W137" s="99"/>
      <c r="X137" s="99"/>
    </row>
    <row r="138" spans="21:24" x14ac:dyDescent="0.25">
      <c r="U138" s="99"/>
      <c r="V138" s="99"/>
      <c r="W138" s="99"/>
      <c r="X138" s="99"/>
    </row>
    <row r="139" spans="21:24" x14ac:dyDescent="0.25">
      <c r="U139" s="99"/>
      <c r="V139" s="99"/>
      <c r="W139" s="99"/>
      <c r="X139" s="99"/>
    </row>
    <row r="140" spans="21:24" x14ac:dyDescent="0.25">
      <c r="U140" s="99"/>
      <c r="V140" s="99"/>
      <c r="W140" s="99"/>
      <c r="X140" s="99"/>
    </row>
    <row r="141" spans="21:24" x14ac:dyDescent="0.25">
      <c r="U141" s="99"/>
      <c r="V141" s="99"/>
      <c r="W141" s="99"/>
      <c r="X141" s="99"/>
    </row>
    <row r="142" spans="21:24" x14ac:dyDescent="0.25">
      <c r="U142" s="99"/>
      <c r="V142" s="99"/>
      <c r="W142" s="99"/>
      <c r="X142" s="99"/>
    </row>
    <row r="143" spans="21:24" x14ac:dyDescent="0.25">
      <c r="U143" s="99"/>
      <c r="V143" s="99"/>
      <c r="W143" s="99"/>
      <c r="X143" s="99"/>
    </row>
    <row r="144" spans="21:24" x14ac:dyDescent="0.25">
      <c r="U144" s="99"/>
      <c r="V144" s="99"/>
      <c r="W144" s="99"/>
      <c r="X144" s="99"/>
    </row>
    <row r="145" spans="21:24" x14ac:dyDescent="0.25">
      <c r="U145" s="99"/>
      <c r="V145" s="99"/>
      <c r="W145" s="99"/>
      <c r="X145" s="99"/>
    </row>
    <row r="146" spans="21:24" x14ac:dyDescent="0.25">
      <c r="U146" s="99"/>
      <c r="V146" s="99"/>
      <c r="W146" s="99"/>
      <c r="X146" s="99"/>
    </row>
    <row r="147" spans="21:24" x14ac:dyDescent="0.25">
      <c r="U147" s="99"/>
      <c r="V147" s="99"/>
      <c r="W147" s="99"/>
      <c r="X147" s="99"/>
    </row>
    <row r="148" spans="21:24" x14ac:dyDescent="0.25">
      <c r="U148" s="99"/>
      <c r="V148" s="99"/>
      <c r="W148" s="99"/>
      <c r="X148" s="99"/>
    </row>
    <row r="149" spans="21:24" x14ac:dyDescent="0.25">
      <c r="U149" s="99"/>
      <c r="V149" s="99"/>
      <c r="W149" s="99"/>
      <c r="X149" s="99"/>
    </row>
    <row r="150" spans="21:24" x14ac:dyDescent="0.25">
      <c r="U150" s="99"/>
      <c r="V150" s="99"/>
      <c r="W150" s="99"/>
      <c r="X150" s="99"/>
    </row>
    <row r="151" spans="21:24" x14ac:dyDescent="0.25">
      <c r="U151" s="99"/>
      <c r="V151" s="99"/>
      <c r="W151" s="99"/>
      <c r="X151" s="99"/>
    </row>
    <row r="152" spans="21:24" x14ac:dyDescent="0.25">
      <c r="U152" s="99"/>
      <c r="V152" s="99"/>
      <c r="W152" s="99"/>
      <c r="X152" s="99"/>
    </row>
    <row r="153" spans="21:24" x14ac:dyDescent="0.25">
      <c r="U153" s="99"/>
      <c r="V153" s="99"/>
      <c r="W153" s="99"/>
      <c r="X153" s="99"/>
    </row>
    <row r="154" spans="21:24" x14ac:dyDescent="0.25">
      <c r="U154" s="99"/>
      <c r="V154" s="99"/>
      <c r="W154" s="99"/>
      <c r="X154" s="99"/>
    </row>
    <row r="155" spans="21:24" x14ac:dyDescent="0.25">
      <c r="U155" s="99"/>
      <c r="V155" s="99"/>
      <c r="W155" s="99"/>
      <c r="X155" s="99"/>
    </row>
    <row r="156" spans="21:24" x14ac:dyDescent="0.25">
      <c r="U156" s="99"/>
      <c r="V156" s="99"/>
      <c r="W156" s="99"/>
      <c r="X156" s="99"/>
    </row>
    <row r="157" spans="21:24" x14ac:dyDescent="0.25">
      <c r="U157" s="99"/>
      <c r="V157" s="99"/>
      <c r="W157" s="99"/>
      <c r="X157" s="99"/>
    </row>
    <row r="158" spans="21:24" x14ac:dyDescent="0.25">
      <c r="U158" s="99"/>
      <c r="V158" s="99"/>
      <c r="W158" s="99"/>
      <c r="X158" s="99"/>
    </row>
    <row r="159" spans="21:24" x14ac:dyDescent="0.25">
      <c r="U159" s="99"/>
      <c r="V159" s="99"/>
      <c r="W159" s="99"/>
      <c r="X159" s="99"/>
    </row>
    <row r="160" spans="21:24" x14ac:dyDescent="0.25">
      <c r="U160" s="99"/>
      <c r="V160" s="99"/>
      <c r="W160" s="99"/>
      <c r="X160" s="99"/>
    </row>
    <row r="161" spans="21:24" x14ac:dyDescent="0.25">
      <c r="U161" s="99"/>
      <c r="V161" s="99"/>
      <c r="W161" s="99"/>
      <c r="X161" s="99"/>
    </row>
    <row r="162" spans="21:24" x14ac:dyDescent="0.25">
      <c r="U162" s="99"/>
      <c r="V162" s="99"/>
      <c r="W162" s="99"/>
      <c r="X162" s="99"/>
    </row>
    <row r="163" spans="21:24" x14ac:dyDescent="0.25">
      <c r="U163" s="99"/>
      <c r="V163" s="99"/>
      <c r="W163" s="99"/>
      <c r="X163" s="99"/>
    </row>
    <row r="164" spans="21:24" x14ac:dyDescent="0.25">
      <c r="U164" s="99"/>
      <c r="V164" s="99"/>
      <c r="W164" s="99"/>
      <c r="X164" s="99"/>
    </row>
    <row r="165" spans="21:24" x14ac:dyDescent="0.25">
      <c r="U165" s="99"/>
      <c r="V165" s="99"/>
      <c r="W165" s="99"/>
      <c r="X165" s="99"/>
    </row>
    <row r="166" spans="21:24" x14ac:dyDescent="0.25">
      <c r="U166" s="99"/>
      <c r="V166" s="99"/>
      <c r="W166" s="99"/>
      <c r="X166" s="99"/>
    </row>
    <row r="167" spans="21:24" x14ac:dyDescent="0.25">
      <c r="U167" s="99"/>
      <c r="V167" s="99"/>
      <c r="W167" s="99"/>
      <c r="X167" s="99"/>
    </row>
    <row r="168" spans="21:24" x14ac:dyDescent="0.25">
      <c r="U168" s="99"/>
      <c r="V168" s="99"/>
      <c r="W168" s="99"/>
      <c r="X168" s="99"/>
    </row>
    <row r="169" spans="21:24" x14ac:dyDescent="0.25">
      <c r="U169" s="99"/>
      <c r="V169" s="99"/>
      <c r="W169" s="99"/>
      <c r="X169" s="99"/>
    </row>
    <row r="170" spans="21:24" x14ac:dyDescent="0.25">
      <c r="U170" s="99"/>
      <c r="V170" s="99"/>
      <c r="W170" s="99"/>
      <c r="X170" s="99"/>
    </row>
    <row r="171" spans="21:24" x14ac:dyDescent="0.25">
      <c r="U171" s="99"/>
      <c r="V171" s="99"/>
      <c r="W171" s="99"/>
      <c r="X171" s="99"/>
    </row>
    <row r="172" spans="21:24" x14ac:dyDescent="0.25">
      <c r="U172" s="99"/>
      <c r="V172" s="99"/>
      <c r="W172" s="99"/>
      <c r="X172" s="99"/>
    </row>
    <row r="173" spans="21:24" x14ac:dyDescent="0.25">
      <c r="U173" s="99"/>
      <c r="V173" s="99"/>
      <c r="W173" s="99"/>
      <c r="X173" s="99"/>
    </row>
    <row r="174" spans="21:24" x14ac:dyDescent="0.25">
      <c r="U174" s="99"/>
      <c r="V174" s="99"/>
      <c r="W174" s="99"/>
      <c r="X174" s="99"/>
    </row>
    <row r="175" spans="21:24" x14ac:dyDescent="0.25">
      <c r="U175" s="99"/>
      <c r="V175" s="99"/>
      <c r="W175" s="99"/>
      <c r="X175" s="99"/>
    </row>
    <row r="176" spans="21:24" x14ac:dyDescent="0.25">
      <c r="U176" s="99"/>
      <c r="V176" s="99"/>
      <c r="W176" s="99"/>
      <c r="X176" s="99"/>
    </row>
    <row r="177" spans="21:24" x14ac:dyDescent="0.25">
      <c r="U177" s="99"/>
      <c r="V177" s="99"/>
      <c r="W177" s="99"/>
      <c r="X177" s="99"/>
    </row>
    <row r="178" spans="21:24" x14ac:dyDescent="0.25">
      <c r="U178" s="99"/>
      <c r="V178" s="99"/>
      <c r="W178" s="99"/>
      <c r="X178" s="99"/>
    </row>
    <row r="179" spans="21:24" x14ac:dyDescent="0.25">
      <c r="U179" s="99"/>
      <c r="V179" s="99"/>
      <c r="W179" s="99"/>
      <c r="X179" s="99"/>
    </row>
    <row r="180" spans="21:24" x14ac:dyDescent="0.25">
      <c r="U180" s="99"/>
      <c r="V180" s="99"/>
      <c r="W180" s="99"/>
      <c r="X180" s="99"/>
    </row>
    <row r="181" spans="21:24" x14ac:dyDescent="0.25">
      <c r="U181" s="99"/>
      <c r="V181" s="99"/>
      <c r="W181" s="99"/>
      <c r="X181" s="99"/>
    </row>
    <row r="182" spans="21:24" x14ac:dyDescent="0.25">
      <c r="U182" s="99"/>
      <c r="V182" s="99"/>
      <c r="W182" s="99"/>
      <c r="X182" s="99"/>
    </row>
    <row r="183" spans="21:24" x14ac:dyDescent="0.25">
      <c r="U183" s="99"/>
      <c r="V183" s="99"/>
      <c r="W183" s="99"/>
      <c r="X183" s="99"/>
    </row>
    <row r="184" spans="21:24" x14ac:dyDescent="0.25">
      <c r="U184" s="99"/>
      <c r="V184" s="99"/>
      <c r="W184" s="99"/>
      <c r="X184" s="99"/>
    </row>
    <row r="185" spans="21:24" x14ac:dyDescent="0.25">
      <c r="U185" s="99"/>
      <c r="V185" s="99"/>
      <c r="W185" s="99"/>
      <c r="X185" s="99"/>
    </row>
    <row r="186" spans="21:24" x14ac:dyDescent="0.25">
      <c r="U186" s="99"/>
      <c r="V186" s="99"/>
      <c r="W186" s="99"/>
      <c r="X186" s="99"/>
    </row>
    <row r="187" spans="21:24" x14ac:dyDescent="0.25">
      <c r="U187" s="99"/>
      <c r="V187" s="99"/>
      <c r="W187" s="99"/>
      <c r="X187" s="99"/>
    </row>
    <row r="188" spans="21:24" x14ac:dyDescent="0.25">
      <c r="U188" s="99"/>
      <c r="V188" s="99"/>
      <c r="W188" s="99"/>
      <c r="X188" s="99"/>
    </row>
    <row r="189" spans="21:24" x14ac:dyDescent="0.25">
      <c r="U189" s="99"/>
      <c r="V189" s="99"/>
      <c r="W189" s="99"/>
      <c r="X189" s="99"/>
    </row>
    <row r="190" spans="21:24" x14ac:dyDescent="0.25">
      <c r="U190" s="99"/>
      <c r="V190" s="99"/>
      <c r="W190" s="99"/>
      <c r="X190" s="99"/>
    </row>
    <row r="191" spans="21:24" x14ac:dyDescent="0.25">
      <c r="U191" s="99"/>
      <c r="V191" s="99"/>
      <c r="W191" s="99"/>
      <c r="X191" s="99"/>
    </row>
    <row r="192" spans="21:24" x14ac:dyDescent="0.25">
      <c r="U192" s="99"/>
      <c r="V192" s="99"/>
      <c r="W192" s="99"/>
      <c r="X192" s="99"/>
    </row>
    <row r="193" spans="21:24" x14ac:dyDescent="0.25">
      <c r="U193" s="99"/>
      <c r="V193" s="99"/>
      <c r="W193" s="99"/>
      <c r="X193" s="99"/>
    </row>
    <row r="194" spans="21:24" x14ac:dyDescent="0.25">
      <c r="U194" s="99"/>
      <c r="V194" s="99"/>
      <c r="W194" s="99"/>
      <c r="X194" s="99"/>
    </row>
    <row r="195" spans="21:24" x14ac:dyDescent="0.25">
      <c r="U195" s="99"/>
      <c r="V195" s="99"/>
      <c r="W195" s="99"/>
      <c r="X195" s="99"/>
    </row>
    <row r="196" spans="21:24" x14ac:dyDescent="0.25">
      <c r="U196" s="99"/>
      <c r="V196" s="99"/>
      <c r="W196" s="99"/>
      <c r="X196" s="99"/>
    </row>
    <row r="197" spans="21:24" x14ac:dyDescent="0.25">
      <c r="U197" s="99"/>
      <c r="V197" s="99"/>
      <c r="W197" s="99"/>
      <c r="X197" s="99"/>
    </row>
    <row r="198" spans="21:24" x14ac:dyDescent="0.25">
      <c r="U198" s="99"/>
      <c r="V198" s="99"/>
      <c r="W198" s="99"/>
      <c r="X198" s="99"/>
    </row>
    <row r="199" spans="21:24" x14ac:dyDescent="0.25">
      <c r="U199" s="99"/>
      <c r="V199" s="99"/>
      <c r="W199" s="99"/>
      <c r="X199" s="99"/>
    </row>
    <row r="200" spans="21:24" x14ac:dyDescent="0.25">
      <c r="U200" s="99"/>
      <c r="V200" s="99"/>
      <c r="W200" s="99"/>
      <c r="X200" s="99"/>
    </row>
    <row r="201" spans="21:24" x14ac:dyDescent="0.25">
      <c r="U201" s="99"/>
      <c r="V201" s="99"/>
      <c r="W201" s="99"/>
      <c r="X201" s="99"/>
    </row>
    <row r="202" spans="21:24" x14ac:dyDescent="0.25">
      <c r="U202" s="99"/>
      <c r="V202" s="99"/>
      <c r="W202" s="99"/>
      <c r="X202" s="99"/>
    </row>
    <row r="203" spans="21:24" x14ac:dyDescent="0.25">
      <c r="U203" s="99"/>
      <c r="V203" s="99"/>
      <c r="W203" s="99"/>
      <c r="X203" s="99"/>
    </row>
    <row r="204" spans="21:24" x14ac:dyDescent="0.25">
      <c r="U204" s="99"/>
      <c r="V204" s="99"/>
      <c r="W204" s="99"/>
      <c r="X204" s="99"/>
    </row>
    <row r="205" spans="21:24" x14ac:dyDescent="0.25">
      <c r="U205" s="99"/>
      <c r="V205" s="99"/>
      <c r="W205" s="99"/>
      <c r="X205" s="99"/>
    </row>
    <row r="206" spans="21:24" x14ac:dyDescent="0.25">
      <c r="U206" s="99"/>
      <c r="V206" s="99"/>
      <c r="W206" s="99"/>
      <c r="X206" s="99"/>
    </row>
    <row r="207" spans="21:24" x14ac:dyDescent="0.25">
      <c r="U207" s="99"/>
      <c r="V207" s="99"/>
      <c r="W207" s="99"/>
      <c r="X207" s="99"/>
    </row>
    <row r="208" spans="21:24" x14ac:dyDescent="0.25">
      <c r="U208" s="99"/>
      <c r="V208" s="99"/>
      <c r="W208" s="99"/>
      <c r="X208" s="99"/>
    </row>
    <row r="209" spans="21:24" x14ac:dyDescent="0.25">
      <c r="U209" s="99"/>
      <c r="V209" s="99"/>
      <c r="W209" s="99"/>
      <c r="X209" s="99"/>
    </row>
    <row r="210" spans="21:24" x14ac:dyDescent="0.25">
      <c r="U210" s="99"/>
      <c r="V210" s="99"/>
      <c r="W210" s="99"/>
      <c r="X210" s="99"/>
    </row>
    <row r="211" spans="21:24" x14ac:dyDescent="0.25">
      <c r="U211" s="99"/>
      <c r="V211" s="99"/>
      <c r="W211" s="99"/>
      <c r="X211" s="99"/>
    </row>
    <row r="212" spans="21:24" x14ac:dyDescent="0.25">
      <c r="U212" s="99"/>
      <c r="V212" s="99"/>
      <c r="W212" s="99"/>
      <c r="X212" s="99"/>
    </row>
    <row r="213" spans="21:24" x14ac:dyDescent="0.25">
      <c r="U213" s="99"/>
      <c r="V213" s="99"/>
      <c r="W213" s="99"/>
      <c r="X213" s="99"/>
    </row>
    <row r="214" spans="21:24" x14ac:dyDescent="0.25">
      <c r="U214" s="99"/>
      <c r="V214" s="99"/>
      <c r="W214" s="99"/>
      <c r="X214" s="99"/>
    </row>
    <row r="215" spans="21:24" x14ac:dyDescent="0.25">
      <c r="U215" s="99"/>
      <c r="V215" s="99"/>
      <c r="W215" s="99"/>
      <c r="X215" s="99"/>
    </row>
    <row r="216" spans="21:24" x14ac:dyDescent="0.25">
      <c r="U216" s="99"/>
      <c r="V216" s="99"/>
      <c r="W216" s="99"/>
      <c r="X216" s="99"/>
    </row>
    <row r="217" spans="21:24" x14ac:dyDescent="0.25">
      <c r="U217" s="99"/>
      <c r="V217" s="99"/>
      <c r="W217" s="99"/>
      <c r="X217" s="99"/>
    </row>
    <row r="218" spans="21:24" x14ac:dyDescent="0.25">
      <c r="U218" s="99"/>
      <c r="V218" s="99"/>
      <c r="W218" s="99"/>
      <c r="X218" s="99"/>
    </row>
    <row r="219" spans="21:24" x14ac:dyDescent="0.25">
      <c r="U219" s="99"/>
      <c r="V219" s="99"/>
      <c r="W219" s="99"/>
      <c r="X219" s="99"/>
    </row>
    <row r="220" spans="21:24" x14ac:dyDescent="0.25">
      <c r="U220" s="99"/>
      <c r="V220" s="99"/>
      <c r="W220" s="99"/>
      <c r="X220" s="99"/>
    </row>
    <row r="221" spans="21:24" x14ac:dyDescent="0.25">
      <c r="U221" s="99"/>
      <c r="V221" s="99"/>
      <c r="W221" s="99"/>
      <c r="X221" s="99"/>
    </row>
    <row r="222" spans="21:24" x14ac:dyDescent="0.25">
      <c r="U222" s="99"/>
      <c r="V222" s="99"/>
      <c r="W222" s="99"/>
      <c r="X222" s="99"/>
    </row>
    <row r="223" spans="21:24" x14ac:dyDescent="0.25">
      <c r="U223" s="99"/>
      <c r="V223" s="99"/>
      <c r="W223" s="99"/>
      <c r="X223" s="99"/>
    </row>
    <row r="224" spans="21:24" x14ac:dyDescent="0.25">
      <c r="U224" s="99"/>
      <c r="V224" s="99"/>
      <c r="W224" s="99"/>
      <c r="X224" s="99"/>
    </row>
    <row r="225" spans="21:24" x14ac:dyDescent="0.25">
      <c r="U225" s="99"/>
      <c r="V225" s="99"/>
      <c r="W225" s="99"/>
      <c r="X225" s="99"/>
    </row>
    <row r="226" spans="21:24" x14ac:dyDescent="0.25">
      <c r="U226" s="99"/>
      <c r="V226" s="99"/>
      <c r="W226" s="99"/>
      <c r="X226" s="99"/>
    </row>
    <row r="227" spans="21:24" x14ac:dyDescent="0.25">
      <c r="U227" s="99"/>
      <c r="V227" s="99"/>
      <c r="W227" s="99"/>
      <c r="X227" s="99"/>
    </row>
    <row r="228" spans="21:24" x14ac:dyDescent="0.25">
      <c r="U228" s="99"/>
      <c r="V228" s="99"/>
      <c r="W228" s="99"/>
      <c r="X228" s="99"/>
    </row>
    <row r="229" spans="21:24" x14ac:dyDescent="0.25">
      <c r="U229" s="99"/>
      <c r="V229" s="99"/>
      <c r="W229" s="99"/>
      <c r="X229" s="99"/>
    </row>
    <row r="230" spans="21:24" x14ac:dyDescent="0.25">
      <c r="U230" s="99"/>
      <c r="V230" s="99"/>
      <c r="W230" s="99"/>
      <c r="X230" s="99"/>
    </row>
    <row r="231" spans="21:24" x14ac:dyDescent="0.25">
      <c r="U231" s="99"/>
      <c r="V231" s="99"/>
      <c r="W231" s="99"/>
      <c r="X231" s="99"/>
    </row>
    <row r="232" spans="21:24" x14ac:dyDescent="0.25">
      <c r="U232" s="99"/>
      <c r="V232" s="99"/>
      <c r="W232" s="99"/>
      <c r="X232" s="99"/>
    </row>
    <row r="233" spans="21:24" x14ac:dyDescent="0.25">
      <c r="U233" s="99"/>
      <c r="V233" s="99"/>
      <c r="W233" s="99"/>
      <c r="X233" s="99"/>
    </row>
    <row r="234" spans="21:24" x14ac:dyDescent="0.25">
      <c r="U234" s="99"/>
      <c r="V234" s="99"/>
      <c r="W234" s="99"/>
      <c r="X234" s="99"/>
    </row>
    <row r="235" spans="21:24" x14ac:dyDescent="0.25">
      <c r="U235" s="99"/>
      <c r="V235" s="99"/>
      <c r="W235" s="99"/>
      <c r="X235" s="99"/>
    </row>
    <row r="236" spans="21:24" x14ac:dyDescent="0.25">
      <c r="U236" s="99"/>
      <c r="V236" s="99"/>
      <c r="W236" s="99"/>
      <c r="X236" s="99"/>
    </row>
    <row r="237" spans="21:24" x14ac:dyDescent="0.25">
      <c r="U237" s="99"/>
      <c r="V237" s="99"/>
      <c r="W237" s="99"/>
      <c r="X237" s="99"/>
    </row>
    <row r="238" spans="21:24" x14ac:dyDescent="0.25">
      <c r="U238" s="99"/>
      <c r="V238" s="99"/>
      <c r="W238" s="99"/>
      <c r="X238" s="99"/>
    </row>
    <row r="239" spans="21:24" x14ac:dyDescent="0.25">
      <c r="U239" s="99"/>
      <c r="V239" s="99"/>
      <c r="W239" s="99"/>
      <c r="X239" s="99"/>
    </row>
    <row r="240" spans="21:24" x14ac:dyDescent="0.25">
      <c r="U240" s="99"/>
      <c r="V240" s="99"/>
      <c r="W240" s="99"/>
      <c r="X240" s="99"/>
    </row>
    <row r="241" spans="21:24" x14ac:dyDescent="0.25">
      <c r="U241" s="99"/>
      <c r="V241" s="99"/>
      <c r="W241" s="99"/>
      <c r="X241" s="99"/>
    </row>
    <row r="242" spans="21:24" x14ac:dyDescent="0.25">
      <c r="U242" s="99"/>
      <c r="V242" s="99"/>
      <c r="W242" s="99"/>
      <c r="X242" s="99"/>
    </row>
    <row r="243" spans="21:24" x14ac:dyDescent="0.25">
      <c r="U243" s="99"/>
      <c r="V243" s="99"/>
      <c r="W243" s="99"/>
      <c r="X243" s="99"/>
    </row>
    <row r="244" spans="21:24" x14ac:dyDescent="0.25">
      <c r="U244" s="99"/>
      <c r="V244" s="99"/>
      <c r="W244" s="99"/>
      <c r="X244" s="99"/>
    </row>
    <row r="245" spans="21:24" x14ac:dyDescent="0.25">
      <c r="U245" s="99"/>
      <c r="V245" s="99"/>
      <c r="W245" s="99"/>
      <c r="X245" s="99"/>
    </row>
    <row r="246" spans="21:24" x14ac:dyDescent="0.25">
      <c r="U246" s="99"/>
      <c r="V246" s="99"/>
      <c r="W246" s="99"/>
      <c r="X246" s="99"/>
    </row>
    <row r="247" spans="21:24" x14ac:dyDescent="0.25">
      <c r="U247" s="99"/>
      <c r="V247" s="99"/>
      <c r="W247" s="99"/>
      <c r="X247" s="99"/>
    </row>
    <row r="248" spans="21:24" x14ac:dyDescent="0.25">
      <c r="U248" s="99"/>
      <c r="V248" s="99"/>
      <c r="W248" s="99"/>
      <c r="X248" s="99"/>
    </row>
    <row r="249" spans="21:24" x14ac:dyDescent="0.25">
      <c r="U249" s="99"/>
      <c r="V249" s="99"/>
      <c r="W249" s="99"/>
      <c r="X249" s="99"/>
    </row>
    <row r="250" spans="21:24" x14ac:dyDescent="0.25">
      <c r="U250" s="99"/>
      <c r="V250" s="99"/>
      <c r="W250" s="99"/>
      <c r="X250" s="99"/>
    </row>
    <row r="251" spans="21:24" x14ac:dyDescent="0.25">
      <c r="U251" s="99"/>
      <c r="V251" s="99"/>
      <c r="W251" s="99"/>
      <c r="X251" s="99"/>
    </row>
    <row r="252" spans="21:24" x14ac:dyDescent="0.25">
      <c r="U252" s="99"/>
      <c r="V252" s="99"/>
      <c r="W252" s="99"/>
      <c r="X252" s="99"/>
    </row>
    <row r="253" spans="21:24" x14ac:dyDescent="0.25">
      <c r="U253" s="99"/>
      <c r="V253" s="99"/>
      <c r="W253" s="99"/>
      <c r="X253" s="99"/>
    </row>
    <row r="254" spans="21:24" x14ac:dyDescent="0.25">
      <c r="U254" s="99"/>
      <c r="V254" s="99"/>
      <c r="W254" s="99"/>
      <c r="X254" s="99"/>
    </row>
    <row r="255" spans="21:24" x14ac:dyDescent="0.25">
      <c r="U255" s="99"/>
      <c r="V255" s="99"/>
      <c r="W255" s="99"/>
      <c r="X255" s="99"/>
    </row>
    <row r="256" spans="21:24" x14ac:dyDescent="0.25">
      <c r="U256" s="99"/>
      <c r="V256" s="99"/>
      <c r="W256" s="99"/>
      <c r="X256" s="99"/>
    </row>
    <row r="257" spans="21:24" x14ac:dyDescent="0.25">
      <c r="U257" s="99"/>
      <c r="V257" s="99"/>
      <c r="W257" s="99"/>
      <c r="X257" s="99"/>
    </row>
    <row r="258" spans="21:24" x14ac:dyDescent="0.25">
      <c r="U258" s="99"/>
      <c r="V258" s="99"/>
      <c r="W258" s="99"/>
      <c r="X258" s="99"/>
    </row>
    <row r="259" spans="21:24" x14ac:dyDescent="0.25">
      <c r="U259" s="99"/>
      <c r="V259" s="99"/>
      <c r="W259" s="99"/>
      <c r="X259" s="99"/>
    </row>
    <row r="260" spans="21:24" x14ac:dyDescent="0.25">
      <c r="U260" s="99"/>
      <c r="V260" s="99"/>
      <c r="W260" s="99"/>
      <c r="X260" s="99"/>
    </row>
    <row r="261" spans="21:24" x14ac:dyDescent="0.25">
      <c r="U261" s="99"/>
      <c r="V261" s="99"/>
      <c r="W261" s="99"/>
      <c r="X261" s="99"/>
    </row>
    <row r="262" spans="21:24" x14ac:dyDescent="0.25">
      <c r="U262" s="99"/>
      <c r="V262" s="99"/>
      <c r="W262" s="99"/>
      <c r="X262" s="99"/>
    </row>
    <row r="263" spans="21:24" x14ac:dyDescent="0.25">
      <c r="U263" s="99"/>
      <c r="V263" s="99"/>
      <c r="W263" s="99"/>
      <c r="X263" s="99"/>
    </row>
    <row r="264" spans="21:24" x14ac:dyDescent="0.25">
      <c r="U264" s="99"/>
      <c r="V264" s="99"/>
      <c r="W264" s="99"/>
      <c r="X264" s="99"/>
    </row>
    <row r="265" spans="21:24" x14ac:dyDescent="0.25">
      <c r="U265" s="99"/>
      <c r="V265" s="99"/>
      <c r="W265" s="99"/>
      <c r="X265" s="99"/>
    </row>
    <row r="266" spans="21:24" x14ac:dyDescent="0.25">
      <c r="U266" s="99"/>
      <c r="V266" s="99"/>
      <c r="W266" s="99"/>
      <c r="X266" s="99"/>
    </row>
    <row r="267" spans="21:24" x14ac:dyDescent="0.25">
      <c r="U267" s="99"/>
      <c r="V267" s="99"/>
      <c r="W267" s="99"/>
      <c r="X267" s="99"/>
    </row>
    <row r="268" spans="21:24" x14ac:dyDescent="0.25">
      <c r="U268" s="99"/>
      <c r="V268" s="99"/>
      <c r="W268" s="99"/>
      <c r="X268" s="99"/>
    </row>
    <row r="269" spans="21:24" x14ac:dyDescent="0.25">
      <c r="U269" s="99"/>
      <c r="V269" s="99"/>
      <c r="W269" s="99"/>
      <c r="X269" s="99"/>
    </row>
    <row r="270" spans="21:24" x14ac:dyDescent="0.25">
      <c r="U270" s="99"/>
      <c r="V270" s="99"/>
      <c r="W270" s="99"/>
      <c r="X270" s="99"/>
    </row>
    <row r="271" spans="21:24" x14ac:dyDescent="0.25">
      <c r="U271" s="99"/>
      <c r="V271" s="99"/>
      <c r="W271" s="99"/>
      <c r="X271" s="99"/>
    </row>
    <row r="272" spans="21:24" x14ac:dyDescent="0.25">
      <c r="U272" s="99"/>
      <c r="V272" s="99"/>
      <c r="W272" s="99"/>
      <c r="X272" s="99"/>
    </row>
    <row r="273" spans="21:24" x14ac:dyDescent="0.25">
      <c r="U273" s="99"/>
      <c r="V273" s="99"/>
      <c r="W273" s="99"/>
      <c r="X273" s="99"/>
    </row>
    <row r="274" spans="21:24" x14ac:dyDescent="0.25">
      <c r="U274" s="99"/>
      <c r="V274" s="99"/>
      <c r="W274" s="99"/>
      <c r="X274" s="99"/>
    </row>
    <row r="275" spans="21:24" x14ac:dyDescent="0.25">
      <c r="U275" s="99"/>
      <c r="V275" s="99"/>
      <c r="W275" s="99"/>
      <c r="X275" s="99"/>
    </row>
    <row r="276" spans="21:24" x14ac:dyDescent="0.25">
      <c r="U276" s="99"/>
      <c r="V276" s="99"/>
      <c r="W276" s="99"/>
      <c r="X276" s="99"/>
    </row>
    <row r="277" spans="21:24" x14ac:dyDescent="0.25">
      <c r="U277" s="99"/>
      <c r="V277" s="99"/>
      <c r="W277" s="99"/>
      <c r="X277" s="99"/>
    </row>
    <row r="278" spans="21:24" x14ac:dyDescent="0.25">
      <c r="U278" s="99"/>
      <c r="V278" s="99"/>
      <c r="W278" s="99"/>
      <c r="X278" s="99"/>
    </row>
    <row r="279" spans="21:24" x14ac:dyDescent="0.25">
      <c r="U279" s="99"/>
      <c r="V279" s="99"/>
      <c r="W279" s="99"/>
      <c r="X279" s="99"/>
    </row>
    <row r="280" spans="21:24" x14ac:dyDescent="0.25">
      <c r="U280" s="99"/>
      <c r="V280" s="99"/>
      <c r="W280" s="99"/>
      <c r="X280" s="99"/>
    </row>
    <row r="281" spans="21:24" x14ac:dyDescent="0.25">
      <c r="U281" s="99"/>
      <c r="V281" s="99"/>
      <c r="W281" s="99"/>
      <c r="X281" s="99"/>
    </row>
    <row r="282" spans="21:24" x14ac:dyDescent="0.25">
      <c r="U282" s="99"/>
      <c r="V282" s="99"/>
      <c r="W282" s="99"/>
      <c r="X282" s="99"/>
    </row>
    <row r="283" spans="21:24" x14ac:dyDescent="0.25">
      <c r="U283" s="99"/>
      <c r="V283" s="99"/>
      <c r="W283" s="99"/>
      <c r="X283" s="99"/>
    </row>
    <row r="284" spans="21:24" x14ac:dyDescent="0.25">
      <c r="U284" s="99"/>
      <c r="V284" s="99"/>
      <c r="W284" s="99"/>
      <c r="X284" s="99"/>
    </row>
    <row r="285" spans="21:24" x14ac:dyDescent="0.25">
      <c r="U285" s="99"/>
      <c r="V285" s="99"/>
      <c r="W285" s="99"/>
      <c r="X285" s="99"/>
    </row>
    <row r="286" spans="21:24" x14ac:dyDescent="0.25">
      <c r="U286" s="99"/>
      <c r="V286" s="99"/>
      <c r="W286" s="99"/>
      <c r="X286" s="99"/>
    </row>
    <row r="287" spans="21:24" x14ac:dyDescent="0.25">
      <c r="U287" s="99"/>
      <c r="V287" s="99"/>
      <c r="W287" s="99"/>
      <c r="X287" s="99"/>
    </row>
    <row r="288" spans="21:24" x14ac:dyDescent="0.25">
      <c r="U288" s="99"/>
      <c r="V288" s="99"/>
      <c r="W288" s="99"/>
      <c r="X288" s="99"/>
    </row>
    <row r="289" spans="21:24" x14ac:dyDescent="0.25">
      <c r="U289" s="99"/>
      <c r="V289" s="99"/>
      <c r="W289" s="99"/>
      <c r="X289" s="99"/>
    </row>
    <row r="290" spans="21:24" x14ac:dyDescent="0.25">
      <c r="U290" s="99"/>
      <c r="V290" s="99"/>
      <c r="W290" s="99"/>
      <c r="X290" s="99"/>
    </row>
    <row r="291" spans="21:24" x14ac:dyDescent="0.25">
      <c r="U291" s="99"/>
      <c r="V291" s="99"/>
      <c r="W291" s="99"/>
      <c r="X291" s="99"/>
    </row>
    <row r="292" spans="21:24" x14ac:dyDescent="0.25">
      <c r="U292" s="99"/>
      <c r="V292" s="99"/>
      <c r="W292" s="99"/>
      <c r="X292" s="99"/>
    </row>
    <row r="293" spans="21:24" x14ac:dyDescent="0.25">
      <c r="U293" s="99"/>
      <c r="V293" s="99"/>
      <c r="W293" s="99"/>
      <c r="X293" s="99"/>
    </row>
    <row r="294" spans="21:24" x14ac:dyDescent="0.25">
      <c r="U294" s="99"/>
      <c r="V294" s="99"/>
      <c r="W294" s="99"/>
      <c r="X294" s="99"/>
    </row>
    <row r="295" spans="21:24" x14ac:dyDescent="0.25">
      <c r="U295" s="99"/>
      <c r="V295" s="99"/>
      <c r="W295" s="99"/>
      <c r="X295" s="99"/>
    </row>
    <row r="296" spans="21:24" x14ac:dyDescent="0.25">
      <c r="U296" s="99"/>
      <c r="V296" s="99"/>
      <c r="W296" s="99"/>
      <c r="X296" s="99"/>
    </row>
    <row r="297" spans="21:24" x14ac:dyDescent="0.25">
      <c r="U297" s="99"/>
      <c r="V297" s="99"/>
      <c r="W297" s="99"/>
      <c r="X297" s="99"/>
    </row>
    <row r="298" spans="21:24" x14ac:dyDescent="0.25">
      <c r="U298" s="99"/>
      <c r="V298" s="99"/>
      <c r="W298" s="99"/>
      <c r="X298" s="99"/>
    </row>
    <row r="299" spans="21:24" x14ac:dyDescent="0.25">
      <c r="U299" s="99"/>
      <c r="V299" s="99"/>
      <c r="W299" s="99"/>
      <c r="X299" s="99"/>
    </row>
    <row r="300" spans="21:24" x14ac:dyDescent="0.25">
      <c r="U300" s="99"/>
      <c r="V300" s="99"/>
      <c r="W300" s="99"/>
      <c r="X300" s="99"/>
    </row>
    <row r="301" spans="21:24" x14ac:dyDescent="0.25">
      <c r="U301" s="99"/>
      <c r="V301" s="99"/>
      <c r="W301" s="99"/>
      <c r="X301" s="99"/>
    </row>
    <row r="302" spans="21:24" x14ac:dyDescent="0.25">
      <c r="U302" s="99"/>
      <c r="V302" s="99"/>
      <c r="W302" s="99"/>
      <c r="X302" s="99"/>
    </row>
    <row r="303" spans="21:24" x14ac:dyDescent="0.25">
      <c r="U303" s="99"/>
      <c r="V303" s="99"/>
      <c r="W303" s="99"/>
      <c r="X303" s="99"/>
    </row>
    <row r="304" spans="21:24" x14ac:dyDescent="0.25">
      <c r="U304" s="99"/>
      <c r="V304" s="99"/>
      <c r="W304" s="99"/>
      <c r="X304" s="99"/>
    </row>
    <row r="305" spans="21:24" x14ac:dyDescent="0.25">
      <c r="U305" s="99"/>
      <c r="V305" s="99"/>
      <c r="W305" s="99"/>
      <c r="X305" s="99"/>
    </row>
    <row r="306" spans="21:24" x14ac:dyDescent="0.25">
      <c r="U306" s="99"/>
      <c r="V306" s="99"/>
      <c r="W306" s="99"/>
      <c r="X306" s="99"/>
    </row>
    <row r="307" spans="21:24" x14ac:dyDescent="0.25">
      <c r="U307" s="99"/>
      <c r="V307" s="99"/>
      <c r="W307" s="99"/>
      <c r="X307" s="99"/>
    </row>
    <row r="308" spans="21:24" x14ac:dyDescent="0.25">
      <c r="U308" s="99"/>
      <c r="V308" s="99"/>
      <c r="W308" s="99"/>
      <c r="X308" s="99"/>
    </row>
    <row r="309" spans="21:24" x14ac:dyDescent="0.25">
      <c r="U309" s="99"/>
      <c r="V309" s="99"/>
      <c r="W309" s="99"/>
      <c r="X309" s="99"/>
    </row>
    <row r="310" spans="21:24" x14ac:dyDescent="0.25">
      <c r="U310" s="99"/>
      <c r="V310" s="99"/>
      <c r="W310" s="99"/>
      <c r="X310" s="99"/>
    </row>
    <row r="311" spans="21:24" x14ac:dyDescent="0.25">
      <c r="U311" s="99"/>
      <c r="V311" s="99"/>
      <c r="W311" s="99"/>
      <c r="X311" s="99"/>
    </row>
    <row r="312" spans="21:24" x14ac:dyDescent="0.25">
      <c r="U312" s="99"/>
      <c r="V312" s="99"/>
      <c r="W312" s="99"/>
      <c r="X312" s="99"/>
    </row>
    <row r="313" spans="21:24" x14ac:dyDescent="0.25">
      <c r="U313" s="99"/>
      <c r="V313" s="99"/>
      <c r="W313" s="99"/>
      <c r="X313" s="99"/>
    </row>
    <row r="314" spans="21:24" x14ac:dyDescent="0.25">
      <c r="U314" s="99"/>
      <c r="V314" s="99"/>
      <c r="W314" s="99"/>
      <c r="X314" s="99"/>
    </row>
    <row r="315" spans="21:24" x14ac:dyDescent="0.25">
      <c r="U315" s="99"/>
      <c r="V315" s="99"/>
      <c r="W315" s="99"/>
      <c r="X315" s="99"/>
    </row>
    <row r="316" spans="21:24" x14ac:dyDescent="0.25">
      <c r="U316" s="99"/>
      <c r="V316" s="99"/>
      <c r="W316" s="99"/>
      <c r="X316" s="99"/>
    </row>
    <row r="317" spans="21:24" x14ac:dyDescent="0.25">
      <c r="U317" s="99"/>
      <c r="V317" s="99"/>
      <c r="W317" s="99"/>
      <c r="X317" s="99"/>
    </row>
    <row r="318" spans="21:24" x14ac:dyDescent="0.25">
      <c r="U318" s="99"/>
      <c r="V318" s="99"/>
      <c r="W318" s="99"/>
      <c r="X318" s="99"/>
    </row>
    <row r="319" spans="21:24" x14ac:dyDescent="0.25">
      <c r="U319" s="99"/>
      <c r="V319" s="99"/>
      <c r="W319" s="99"/>
      <c r="X319" s="99"/>
    </row>
    <row r="320" spans="21:24" x14ac:dyDescent="0.25">
      <c r="U320" s="99"/>
      <c r="V320" s="99"/>
      <c r="W320" s="99"/>
      <c r="X320" s="99"/>
    </row>
    <row r="321" spans="21:24" x14ac:dyDescent="0.25">
      <c r="U321" s="99"/>
      <c r="V321" s="99"/>
      <c r="W321" s="99"/>
      <c r="X321" s="99"/>
    </row>
    <row r="322" spans="21:24" x14ac:dyDescent="0.25">
      <c r="U322" s="99"/>
      <c r="V322" s="99"/>
      <c r="W322" s="99"/>
      <c r="X322" s="99"/>
    </row>
    <row r="323" spans="21:24" x14ac:dyDescent="0.25">
      <c r="U323" s="99"/>
      <c r="V323" s="99"/>
      <c r="W323" s="99"/>
      <c r="X323" s="99"/>
    </row>
    <row r="324" spans="21:24" x14ac:dyDescent="0.25">
      <c r="U324" s="99"/>
      <c r="V324" s="99"/>
      <c r="W324" s="99"/>
      <c r="X324" s="99"/>
    </row>
    <row r="325" spans="21:24" x14ac:dyDescent="0.25">
      <c r="U325" s="99"/>
      <c r="V325" s="99"/>
      <c r="W325" s="99"/>
      <c r="X325" s="99"/>
    </row>
    <row r="326" spans="21:24" x14ac:dyDescent="0.25">
      <c r="U326" s="99"/>
      <c r="V326" s="99"/>
      <c r="W326" s="99"/>
      <c r="X326" s="99"/>
    </row>
    <row r="327" spans="21:24" x14ac:dyDescent="0.25">
      <c r="U327" s="99"/>
      <c r="V327" s="99"/>
      <c r="W327" s="99"/>
      <c r="X327" s="99"/>
    </row>
    <row r="328" spans="21:24" x14ac:dyDescent="0.25">
      <c r="U328" s="99"/>
      <c r="V328" s="99"/>
      <c r="W328" s="99"/>
      <c r="X328" s="99"/>
    </row>
    <row r="329" spans="21:24" x14ac:dyDescent="0.25">
      <c r="U329" s="99"/>
      <c r="V329" s="99"/>
      <c r="W329" s="99"/>
      <c r="X329" s="99"/>
    </row>
    <row r="330" spans="21:24" x14ac:dyDescent="0.25">
      <c r="U330" s="99"/>
      <c r="V330" s="99"/>
      <c r="W330" s="99"/>
      <c r="X330" s="99"/>
    </row>
    <row r="331" spans="21:24" x14ac:dyDescent="0.25">
      <c r="U331" s="99"/>
      <c r="V331" s="99"/>
      <c r="W331" s="99"/>
      <c r="X331" s="99"/>
    </row>
    <row r="332" spans="21:24" x14ac:dyDescent="0.25">
      <c r="U332" s="99"/>
      <c r="V332" s="99"/>
      <c r="W332" s="99"/>
      <c r="X332" s="99"/>
    </row>
    <row r="333" spans="21:24" x14ac:dyDescent="0.25">
      <c r="U333" s="99"/>
      <c r="V333" s="99"/>
      <c r="W333" s="99"/>
      <c r="X333" s="99"/>
    </row>
    <row r="334" spans="21:24" x14ac:dyDescent="0.25">
      <c r="U334" s="99"/>
      <c r="V334" s="99"/>
      <c r="W334" s="99"/>
      <c r="X334" s="99"/>
    </row>
    <row r="335" spans="21:24" x14ac:dyDescent="0.25">
      <c r="U335" s="99"/>
      <c r="V335" s="99"/>
      <c r="W335" s="99"/>
      <c r="X335" s="99"/>
    </row>
    <row r="336" spans="21:24" x14ac:dyDescent="0.25">
      <c r="U336" s="99"/>
      <c r="V336" s="99"/>
      <c r="W336" s="99"/>
      <c r="X336" s="99"/>
    </row>
    <row r="337" spans="21:24" x14ac:dyDescent="0.25">
      <c r="U337" s="99"/>
      <c r="V337" s="99"/>
      <c r="W337" s="99"/>
      <c r="X337" s="99"/>
    </row>
    <row r="338" spans="21:24" x14ac:dyDescent="0.25">
      <c r="U338" s="99"/>
      <c r="V338" s="99"/>
      <c r="W338" s="99"/>
      <c r="X338" s="99"/>
    </row>
    <row r="339" spans="21:24" x14ac:dyDescent="0.25">
      <c r="U339" s="99"/>
      <c r="V339" s="99"/>
      <c r="W339" s="99"/>
      <c r="X339" s="99"/>
    </row>
    <row r="340" spans="21:24" x14ac:dyDescent="0.25">
      <c r="U340" s="99"/>
      <c r="V340" s="99"/>
      <c r="W340" s="99"/>
      <c r="X340" s="99"/>
    </row>
    <row r="341" spans="21:24" x14ac:dyDescent="0.25">
      <c r="U341" s="99"/>
      <c r="V341" s="99"/>
      <c r="W341" s="99"/>
      <c r="X341" s="99"/>
    </row>
    <row r="342" spans="21:24" x14ac:dyDescent="0.25">
      <c r="U342" s="99"/>
      <c r="V342" s="99"/>
      <c r="W342" s="99"/>
      <c r="X342" s="99"/>
    </row>
    <row r="343" spans="21:24" x14ac:dyDescent="0.25">
      <c r="U343" s="99"/>
      <c r="V343" s="99"/>
      <c r="W343" s="99"/>
      <c r="X343" s="99"/>
    </row>
    <row r="344" spans="21:24" x14ac:dyDescent="0.25">
      <c r="U344" s="99"/>
      <c r="V344" s="99"/>
      <c r="W344" s="99"/>
      <c r="X344" s="99"/>
    </row>
    <row r="345" spans="21:24" x14ac:dyDescent="0.25">
      <c r="U345" s="99"/>
      <c r="V345" s="99"/>
      <c r="W345" s="99"/>
      <c r="X345" s="99"/>
    </row>
    <row r="346" spans="21:24" x14ac:dyDescent="0.25">
      <c r="U346" s="99"/>
      <c r="V346" s="99"/>
      <c r="W346" s="99"/>
      <c r="X346" s="99"/>
    </row>
    <row r="347" spans="21:24" x14ac:dyDescent="0.25">
      <c r="U347" s="99"/>
      <c r="V347" s="99"/>
      <c r="W347" s="99"/>
      <c r="X347" s="99"/>
    </row>
    <row r="348" spans="21:24" x14ac:dyDescent="0.25">
      <c r="U348" s="99"/>
      <c r="V348" s="99"/>
      <c r="W348" s="99"/>
      <c r="X348" s="99"/>
    </row>
    <row r="349" spans="21:24" x14ac:dyDescent="0.25">
      <c r="U349" s="99"/>
      <c r="V349" s="99"/>
      <c r="W349" s="99"/>
      <c r="X349" s="99"/>
    </row>
    <row r="350" spans="21:24" x14ac:dyDescent="0.25">
      <c r="U350" s="99"/>
      <c r="V350" s="99"/>
      <c r="W350" s="99"/>
      <c r="X350" s="99"/>
    </row>
    <row r="351" spans="21:24" x14ac:dyDescent="0.25">
      <c r="U351" s="99"/>
      <c r="V351" s="99"/>
      <c r="W351" s="99"/>
      <c r="X351" s="99"/>
    </row>
    <row r="352" spans="21:24" x14ac:dyDescent="0.25">
      <c r="U352" s="99"/>
      <c r="V352" s="99"/>
      <c r="W352" s="99"/>
      <c r="X352" s="99"/>
    </row>
    <row r="353" spans="21:24" x14ac:dyDescent="0.25">
      <c r="U353" s="99"/>
      <c r="V353" s="99"/>
      <c r="W353" s="99"/>
      <c r="X353" s="99"/>
    </row>
    <row r="354" spans="21:24" x14ac:dyDescent="0.25">
      <c r="U354" s="99"/>
      <c r="V354" s="99"/>
      <c r="W354" s="99"/>
      <c r="X354" s="99"/>
    </row>
    <row r="355" spans="21:24" x14ac:dyDescent="0.25">
      <c r="U355" s="99"/>
      <c r="V355" s="99"/>
      <c r="W355" s="99"/>
      <c r="X355" s="99"/>
    </row>
    <row r="356" spans="21:24" x14ac:dyDescent="0.25">
      <c r="U356" s="99"/>
      <c r="V356" s="99"/>
      <c r="W356" s="99"/>
      <c r="X356" s="99"/>
    </row>
    <row r="357" spans="21:24" x14ac:dyDescent="0.25">
      <c r="U357" s="99"/>
      <c r="V357" s="99"/>
      <c r="W357" s="99"/>
      <c r="X357" s="99"/>
    </row>
    <row r="358" spans="21:24" x14ac:dyDescent="0.25">
      <c r="U358" s="99"/>
      <c r="V358" s="99"/>
      <c r="W358" s="99"/>
      <c r="X358" s="99"/>
    </row>
    <row r="359" spans="21:24" x14ac:dyDescent="0.25">
      <c r="U359" s="99"/>
      <c r="V359" s="99"/>
      <c r="W359" s="99"/>
      <c r="X359" s="99"/>
    </row>
    <row r="360" spans="21:24" x14ac:dyDescent="0.25">
      <c r="U360" s="99"/>
      <c r="V360" s="99"/>
      <c r="W360" s="99"/>
      <c r="X360" s="99"/>
    </row>
    <row r="361" spans="21:24" x14ac:dyDescent="0.25">
      <c r="U361" s="99"/>
      <c r="V361" s="99"/>
      <c r="W361" s="99"/>
      <c r="X361" s="99"/>
    </row>
    <row r="362" spans="21:24" x14ac:dyDescent="0.25">
      <c r="U362" s="99"/>
      <c r="V362" s="99"/>
      <c r="W362" s="99"/>
      <c r="X362" s="99"/>
    </row>
    <row r="363" spans="21:24" x14ac:dyDescent="0.25">
      <c r="U363" s="99"/>
      <c r="V363" s="99"/>
      <c r="W363" s="99"/>
      <c r="X363" s="99"/>
    </row>
    <row r="364" spans="21:24" x14ac:dyDescent="0.25">
      <c r="U364" s="99"/>
      <c r="V364" s="99"/>
      <c r="W364" s="99"/>
      <c r="X364" s="99"/>
    </row>
    <row r="365" spans="21:24" x14ac:dyDescent="0.25">
      <c r="U365" s="99"/>
      <c r="V365" s="99"/>
      <c r="W365" s="99"/>
      <c r="X365" s="99"/>
    </row>
    <row r="366" spans="21:24" x14ac:dyDescent="0.25">
      <c r="U366" s="99"/>
      <c r="V366" s="99"/>
      <c r="W366" s="99"/>
      <c r="X366" s="99"/>
    </row>
    <row r="367" spans="21:24" x14ac:dyDescent="0.25">
      <c r="U367" s="99"/>
      <c r="V367" s="99"/>
      <c r="W367" s="99"/>
      <c r="X367" s="99"/>
    </row>
    <row r="368" spans="21:24" x14ac:dyDescent="0.25">
      <c r="U368" s="99"/>
      <c r="V368" s="99"/>
      <c r="W368" s="99"/>
      <c r="X368" s="99"/>
    </row>
    <row r="369" spans="21:24" x14ac:dyDescent="0.25">
      <c r="U369" s="99"/>
      <c r="V369" s="99"/>
      <c r="W369" s="99"/>
      <c r="X369" s="99"/>
    </row>
    <row r="370" spans="21:24" x14ac:dyDescent="0.25">
      <c r="U370" s="99"/>
      <c r="V370" s="99"/>
      <c r="W370" s="99"/>
      <c r="X370" s="99"/>
    </row>
    <row r="371" spans="21:24" x14ac:dyDescent="0.25">
      <c r="U371" s="99"/>
      <c r="V371" s="99"/>
      <c r="W371" s="99"/>
      <c r="X371" s="99"/>
    </row>
    <row r="372" spans="21:24" x14ac:dyDescent="0.25">
      <c r="U372" s="99"/>
      <c r="V372" s="99"/>
      <c r="W372" s="99"/>
      <c r="X372" s="99"/>
    </row>
    <row r="373" spans="21:24" x14ac:dyDescent="0.25">
      <c r="U373" s="99"/>
      <c r="V373" s="99"/>
      <c r="W373" s="99"/>
      <c r="X373" s="99"/>
    </row>
    <row r="374" spans="21:24" x14ac:dyDescent="0.25">
      <c r="U374" s="99"/>
      <c r="V374" s="99"/>
      <c r="W374" s="99"/>
      <c r="X374" s="99"/>
    </row>
    <row r="375" spans="21:24" x14ac:dyDescent="0.25">
      <c r="U375" s="99"/>
      <c r="V375" s="99"/>
      <c r="W375" s="99"/>
      <c r="X375" s="99"/>
    </row>
    <row r="376" spans="21:24" x14ac:dyDescent="0.25">
      <c r="U376" s="99"/>
      <c r="V376" s="99"/>
      <c r="W376" s="99"/>
      <c r="X376" s="99"/>
    </row>
    <row r="377" spans="21:24" x14ac:dyDescent="0.25">
      <c r="U377" s="99"/>
      <c r="V377" s="99"/>
      <c r="W377" s="99"/>
      <c r="X377" s="99"/>
    </row>
    <row r="378" spans="21:24" x14ac:dyDescent="0.25">
      <c r="U378" s="99"/>
      <c r="V378" s="99"/>
      <c r="W378" s="99"/>
      <c r="X378" s="99"/>
    </row>
    <row r="379" spans="21:24" x14ac:dyDescent="0.25">
      <c r="U379" s="99"/>
      <c r="V379" s="99"/>
      <c r="W379" s="99"/>
      <c r="X379" s="99"/>
    </row>
    <row r="380" spans="21:24" x14ac:dyDescent="0.25">
      <c r="U380" s="99"/>
      <c r="V380" s="99"/>
      <c r="W380" s="99"/>
      <c r="X380" s="99"/>
    </row>
    <row r="381" spans="21:24" x14ac:dyDescent="0.25">
      <c r="U381" s="99"/>
      <c r="V381" s="99"/>
      <c r="W381" s="99"/>
      <c r="X381" s="99"/>
    </row>
    <row r="382" spans="21:24" x14ac:dyDescent="0.25">
      <c r="U382" s="99"/>
      <c r="V382" s="99"/>
      <c r="W382" s="99"/>
      <c r="X382" s="99"/>
    </row>
    <row r="383" spans="21:24" x14ac:dyDescent="0.25">
      <c r="U383" s="99"/>
      <c r="V383" s="99"/>
      <c r="W383" s="99"/>
      <c r="X383" s="99"/>
    </row>
    <row r="384" spans="21:24" x14ac:dyDescent="0.25">
      <c r="U384" s="99"/>
      <c r="V384" s="99"/>
      <c r="W384" s="99"/>
      <c r="X384" s="99"/>
    </row>
    <row r="385" spans="21:24" x14ac:dyDescent="0.25">
      <c r="U385" s="99"/>
      <c r="V385" s="99"/>
      <c r="W385" s="99"/>
      <c r="X385" s="99"/>
    </row>
    <row r="386" spans="21:24" x14ac:dyDescent="0.25">
      <c r="U386" s="99"/>
      <c r="V386" s="99"/>
      <c r="W386" s="99"/>
      <c r="X386" s="99"/>
    </row>
    <row r="387" spans="21:24" x14ac:dyDescent="0.25">
      <c r="U387" s="99"/>
      <c r="V387" s="99"/>
      <c r="W387" s="99"/>
      <c r="X387" s="99"/>
    </row>
    <row r="388" spans="21:24" x14ac:dyDescent="0.25">
      <c r="U388" s="99"/>
      <c r="V388" s="99"/>
      <c r="W388" s="99"/>
      <c r="X388" s="99"/>
    </row>
    <row r="389" spans="21:24" x14ac:dyDescent="0.25">
      <c r="U389" s="99"/>
      <c r="V389" s="99"/>
      <c r="W389" s="99"/>
      <c r="X389" s="99"/>
    </row>
    <row r="390" spans="21:24" x14ac:dyDescent="0.25">
      <c r="U390" s="99"/>
      <c r="V390" s="99"/>
      <c r="W390" s="99"/>
      <c r="X390" s="99"/>
    </row>
    <row r="391" spans="21:24" x14ac:dyDescent="0.25">
      <c r="U391" s="99"/>
      <c r="V391" s="99"/>
      <c r="W391" s="99"/>
      <c r="X391" s="99"/>
    </row>
    <row r="392" spans="21:24" x14ac:dyDescent="0.25">
      <c r="U392" s="99"/>
      <c r="V392" s="99"/>
      <c r="W392" s="99"/>
      <c r="X392" s="99"/>
    </row>
    <row r="393" spans="21:24" x14ac:dyDescent="0.25">
      <c r="U393" s="99"/>
      <c r="V393" s="99"/>
      <c r="W393" s="99"/>
      <c r="X393" s="99"/>
    </row>
    <row r="394" spans="21:24" x14ac:dyDescent="0.25">
      <c r="U394" s="99"/>
      <c r="V394" s="99"/>
      <c r="W394" s="99"/>
      <c r="X394" s="99"/>
    </row>
    <row r="395" spans="21:24" x14ac:dyDescent="0.25">
      <c r="U395" s="99"/>
      <c r="V395" s="99"/>
      <c r="W395" s="99"/>
      <c r="X395" s="99"/>
    </row>
    <row r="396" spans="21:24" x14ac:dyDescent="0.25">
      <c r="U396" s="99"/>
      <c r="V396" s="99"/>
      <c r="W396" s="99"/>
      <c r="X396" s="99"/>
    </row>
    <row r="397" spans="21:24" x14ac:dyDescent="0.25">
      <c r="U397" s="99"/>
      <c r="V397" s="99"/>
      <c r="W397" s="99"/>
      <c r="X397" s="99"/>
    </row>
    <row r="398" spans="21:24" x14ac:dyDescent="0.25">
      <c r="U398" s="99"/>
      <c r="V398" s="99"/>
      <c r="W398" s="99"/>
      <c r="X398" s="99"/>
    </row>
    <row r="399" spans="21:24" x14ac:dyDescent="0.25">
      <c r="U399" s="99"/>
      <c r="V399" s="99"/>
      <c r="W399" s="99"/>
      <c r="X399" s="99"/>
    </row>
    <row r="400" spans="21:24" x14ac:dyDescent="0.25">
      <c r="U400" s="99"/>
      <c r="V400" s="99"/>
      <c r="W400" s="99"/>
      <c r="X400" s="99"/>
    </row>
    <row r="401" spans="21:24" x14ac:dyDescent="0.25">
      <c r="U401" s="99"/>
      <c r="V401" s="99"/>
      <c r="W401" s="99"/>
      <c r="X401" s="99"/>
    </row>
    <row r="402" spans="21:24" x14ac:dyDescent="0.25">
      <c r="U402" s="99"/>
      <c r="V402" s="99"/>
      <c r="W402" s="99"/>
      <c r="X402" s="99"/>
    </row>
    <row r="403" spans="21:24" x14ac:dyDescent="0.25">
      <c r="U403" s="99"/>
      <c r="V403" s="99"/>
      <c r="W403" s="99"/>
      <c r="X403" s="99"/>
    </row>
    <row r="404" spans="21:24" x14ac:dyDescent="0.25">
      <c r="U404" s="99"/>
      <c r="V404" s="99"/>
      <c r="W404" s="99"/>
      <c r="X404" s="99"/>
    </row>
    <row r="405" spans="21:24" x14ac:dyDescent="0.25">
      <c r="U405" s="99"/>
      <c r="V405" s="99"/>
      <c r="W405" s="99"/>
      <c r="X405" s="99"/>
    </row>
    <row r="406" spans="21:24" x14ac:dyDescent="0.25">
      <c r="U406" s="99"/>
      <c r="V406" s="99"/>
      <c r="W406" s="99"/>
      <c r="X406" s="99"/>
    </row>
    <row r="407" spans="21:24" x14ac:dyDescent="0.25">
      <c r="U407" s="99"/>
      <c r="V407" s="99"/>
      <c r="W407" s="99"/>
      <c r="X407" s="99"/>
    </row>
    <row r="408" spans="21:24" x14ac:dyDescent="0.25">
      <c r="U408" s="99"/>
      <c r="V408" s="99"/>
      <c r="W408" s="99"/>
      <c r="X408" s="99"/>
    </row>
    <row r="409" spans="21:24" x14ac:dyDescent="0.25">
      <c r="U409" s="99"/>
      <c r="V409" s="99"/>
      <c r="W409" s="99"/>
      <c r="X409" s="99"/>
    </row>
    <row r="410" spans="21:24" x14ac:dyDescent="0.25">
      <c r="U410" s="99"/>
      <c r="V410" s="99"/>
      <c r="W410" s="99"/>
      <c r="X410" s="99"/>
    </row>
    <row r="411" spans="21:24" x14ac:dyDescent="0.25">
      <c r="U411" s="99"/>
      <c r="V411" s="99"/>
      <c r="W411" s="99"/>
      <c r="X411" s="99"/>
    </row>
    <row r="412" spans="21:24" x14ac:dyDescent="0.25">
      <c r="U412" s="99"/>
      <c r="V412" s="99"/>
      <c r="W412" s="99"/>
      <c r="X412" s="99"/>
    </row>
    <row r="413" spans="21:24" x14ac:dyDescent="0.25">
      <c r="U413" s="99"/>
      <c r="V413" s="99"/>
      <c r="W413" s="99"/>
      <c r="X413" s="99"/>
    </row>
    <row r="414" spans="21:24" x14ac:dyDescent="0.25">
      <c r="U414" s="99"/>
      <c r="V414" s="99"/>
      <c r="W414" s="99"/>
      <c r="X414" s="99"/>
    </row>
    <row r="415" spans="21:24" x14ac:dyDescent="0.25">
      <c r="U415" s="99"/>
      <c r="V415" s="99"/>
      <c r="W415" s="99"/>
      <c r="X415" s="99"/>
    </row>
    <row r="416" spans="21:24" x14ac:dyDescent="0.25">
      <c r="U416" s="99"/>
      <c r="V416" s="99"/>
      <c r="W416" s="99"/>
      <c r="X416" s="99"/>
    </row>
    <row r="417" spans="21:24" x14ac:dyDescent="0.25">
      <c r="U417" s="99"/>
      <c r="V417" s="99"/>
      <c r="W417" s="99"/>
      <c r="X417" s="99"/>
    </row>
    <row r="418" spans="21:24" x14ac:dyDescent="0.25">
      <c r="U418" s="99"/>
      <c r="V418" s="99"/>
      <c r="W418" s="99"/>
      <c r="X418" s="99"/>
    </row>
    <row r="419" spans="21:24" x14ac:dyDescent="0.25">
      <c r="U419" s="99"/>
      <c r="V419" s="99"/>
      <c r="W419" s="99"/>
      <c r="X419" s="99"/>
    </row>
    <row r="420" spans="21:24" x14ac:dyDescent="0.25">
      <c r="U420" s="99"/>
      <c r="V420" s="99"/>
      <c r="W420" s="99"/>
      <c r="X420" s="99"/>
    </row>
    <row r="421" spans="21:24" x14ac:dyDescent="0.25">
      <c r="U421" s="99"/>
      <c r="V421" s="99"/>
      <c r="W421" s="99"/>
      <c r="X421" s="99"/>
    </row>
    <row r="422" spans="21:24" x14ac:dyDescent="0.25">
      <c r="U422" s="99"/>
      <c r="V422" s="99"/>
      <c r="W422" s="99"/>
      <c r="X422" s="99"/>
    </row>
    <row r="423" spans="21:24" x14ac:dyDescent="0.25">
      <c r="U423" s="99"/>
      <c r="V423" s="99"/>
      <c r="W423" s="99"/>
      <c r="X423" s="99"/>
    </row>
    <row r="424" spans="21:24" x14ac:dyDescent="0.25">
      <c r="U424" s="99"/>
      <c r="V424" s="99"/>
      <c r="W424" s="99"/>
      <c r="X424" s="99"/>
    </row>
    <row r="425" spans="21:24" x14ac:dyDescent="0.25">
      <c r="U425" s="99"/>
      <c r="V425" s="99"/>
      <c r="W425" s="99"/>
      <c r="X425" s="99"/>
    </row>
    <row r="426" spans="21:24" x14ac:dyDescent="0.25">
      <c r="U426" s="99"/>
      <c r="V426" s="99"/>
      <c r="W426" s="99"/>
      <c r="X426" s="99"/>
    </row>
    <row r="427" spans="21:24" x14ac:dyDescent="0.25">
      <c r="U427" s="99"/>
      <c r="V427" s="99"/>
      <c r="W427" s="99"/>
      <c r="X427" s="99"/>
    </row>
    <row r="428" spans="21:24" x14ac:dyDescent="0.25">
      <c r="U428" s="99"/>
      <c r="V428" s="99"/>
      <c r="W428" s="99"/>
      <c r="X428" s="99"/>
    </row>
    <row r="429" spans="21:24" x14ac:dyDescent="0.25">
      <c r="U429" s="99"/>
      <c r="V429" s="99"/>
      <c r="W429" s="99"/>
      <c r="X429" s="99"/>
    </row>
    <row r="430" spans="21:24" x14ac:dyDescent="0.25">
      <c r="U430" s="99"/>
      <c r="V430" s="99"/>
      <c r="W430" s="99"/>
      <c r="X430" s="99"/>
    </row>
    <row r="431" spans="21:24" x14ac:dyDescent="0.25">
      <c r="U431" s="99"/>
      <c r="V431" s="99"/>
      <c r="W431" s="99"/>
      <c r="X431" s="99"/>
    </row>
    <row r="432" spans="21:24" x14ac:dyDescent="0.25">
      <c r="U432" s="99"/>
      <c r="V432" s="99"/>
      <c r="W432" s="99"/>
      <c r="X432" s="99"/>
    </row>
    <row r="433" spans="21:24" x14ac:dyDescent="0.25">
      <c r="U433" s="99"/>
      <c r="V433" s="99"/>
      <c r="W433" s="99"/>
      <c r="X433" s="99"/>
    </row>
    <row r="434" spans="21:24" x14ac:dyDescent="0.25">
      <c r="U434" s="99"/>
      <c r="V434" s="99"/>
      <c r="W434" s="99"/>
      <c r="X434" s="99"/>
    </row>
    <row r="435" spans="21:24" x14ac:dyDescent="0.25">
      <c r="U435" s="99"/>
      <c r="V435" s="99"/>
      <c r="W435" s="99"/>
      <c r="X435" s="99"/>
    </row>
    <row r="436" spans="21:24" x14ac:dyDescent="0.25">
      <c r="U436" s="99"/>
      <c r="V436" s="99"/>
      <c r="W436" s="99"/>
      <c r="X436" s="99"/>
    </row>
    <row r="437" spans="21:24" x14ac:dyDescent="0.25">
      <c r="U437" s="99"/>
      <c r="V437" s="99"/>
      <c r="W437" s="99"/>
      <c r="X437" s="99"/>
    </row>
    <row r="438" spans="21:24" x14ac:dyDescent="0.25">
      <c r="U438" s="99"/>
      <c r="V438" s="99"/>
      <c r="W438" s="99"/>
      <c r="X438" s="99"/>
    </row>
    <row r="439" spans="21:24" x14ac:dyDescent="0.25">
      <c r="U439" s="99"/>
      <c r="V439" s="99"/>
      <c r="W439" s="99"/>
      <c r="X439" s="99"/>
    </row>
    <row r="440" spans="21:24" x14ac:dyDescent="0.25">
      <c r="U440" s="99"/>
      <c r="V440" s="99"/>
      <c r="W440" s="99"/>
      <c r="X440" s="99"/>
    </row>
    <row r="441" spans="21:24" x14ac:dyDescent="0.25">
      <c r="U441" s="99"/>
      <c r="V441" s="99"/>
      <c r="W441" s="99"/>
      <c r="X441" s="99"/>
    </row>
    <row r="442" spans="21:24" x14ac:dyDescent="0.25">
      <c r="U442" s="99"/>
      <c r="V442" s="99"/>
      <c r="W442" s="99"/>
      <c r="X442" s="99"/>
    </row>
    <row r="443" spans="21:24" x14ac:dyDescent="0.25">
      <c r="U443" s="99"/>
      <c r="V443" s="99"/>
      <c r="W443" s="99"/>
      <c r="X443" s="99"/>
    </row>
    <row r="444" spans="21:24" x14ac:dyDescent="0.25">
      <c r="U444" s="99"/>
      <c r="V444" s="99"/>
      <c r="W444" s="99"/>
      <c r="X444" s="99"/>
    </row>
    <row r="445" spans="21:24" x14ac:dyDescent="0.25">
      <c r="U445" s="99"/>
      <c r="V445" s="99"/>
      <c r="W445" s="99"/>
      <c r="X445" s="99"/>
    </row>
    <row r="446" spans="21:24" x14ac:dyDescent="0.25">
      <c r="U446" s="99"/>
      <c r="V446" s="99"/>
      <c r="W446" s="99"/>
      <c r="X446" s="99"/>
    </row>
    <row r="447" spans="21:24" x14ac:dyDescent="0.25">
      <c r="U447" s="99"/>
      <c r="V447" s="99"/>
      <c r="W447" s="99"/>
      <c r="X447" s="99"/>
    </row>
    <row r="448" spans="21:24" x14ac:dyDescent="0.25">
      <c r="U448" s="99"/>
      <c r="V448" s="99"/>
      <c r="W448" s="99"/>
      <c r="X448" s="99"/>
    </row>
    <row r="449" spans="21:24" x14ac:dyDescent="0.25">
      <c r="U449" s="99"/>
      <c r="V449" s="99"/>
      <c r="W449" s="99"/>
      <c r="X449" s="99"/>
    </row>
    <row r="450" spans="21:24" x14ac:dyDescent="0.25">
      <c r="U450" s="99"/>
      <c r="V450" s="99"/>
      <c r="W450" s="99"/>
      <c r="X450" s="99"/>
    </row>
    <row r="451" spans="21:24" x14ac:dyDescent="0.25">
      <c r="U451" s="99"/>
      <c r="V451" s="99"/>
      <c r="W451" s="99"/>
      <c r="X451" s="99"/>
    </row>
    <row r="452" spans="21:24" x14ac:dyDescent="0.25">
      <c r="U452" s="99"/>
      <c r="V452" s="99"/>
      <c r="W452" s="99"/>
      <c r="X452" s="99"/>
    </row>
    <row r="453" spans="21:24" x14ac:dyDescent="0.25">
      <c r="U453" s="99"/>
      <c r="V453" s="99"/>
      <c r="W453" s="99"/>
      <c r="X453" s="99"/>
    </row>
    <row r="454" spans="21:24" x14ac:dyDescent="0.25">
      <c r="U454" s="99"/>
      <c r="V454" s="99"/>
      <c r="W454" s="99"/>
      <c r="X454" s="99"/>
    </row>
    <row r="455" spans="21:24" x14ac:dyDescent="0.25">
      <c r="U455" s="99"/>
      <c r="V455" s="99"/>
      <c r="W455" s="99"/>
      <c r="X455" s="99"/>
    </row>
    <row r="456" spans="21:24" x14ac:dyDescent="0.25">
      <c r="U456" s="99"/>
      <c r="V456" s="99"/>
      <c r="W456" s="99"/>
      <c r="X456" s="99"/>
    </row>
    <row r="457" spans="21:24" x14ac:dyDescent="0.25">
      <c r="U457" s="99"/>
      <c r="V457" s="99"/>
      <c r="W457" s="99"/>
      <c r="X457" s="99"/>
    </row>
    <row r="458" spans="21:24" x14ac:dyDescent="0.25">
      <c r="U458" s="99"/>
      <c r="V458" s="99"/>
      <c r="W458" s="99"/>
      <c r="X458" s="99"/>
    </row>
    <row r="459" spans="21:24" x14ac:dyDescent="0.25">
      <c r="U459" s="99"/>
      <c r="V459" s="99"/>
      <c r="W459" s="99"/>
      <c r="X459" s="99"/>
    </row>
    <row r="460" spans="21:24" x14ac:dyDescent="0.25">
      <c r="U460" s="99"/>
      <c r="V460" s="99"/>
      <c r="W460" s="99"/>
      <c r="X460" s="99"/>
    </row>
    <row r="461" spans="21:24" x14ac:dyDescent="0.25">
      <c r="U461" s="99"/>
      <c r="V461" s="99"/>
      <c r="W461" s="99"/>
      <c r="X461" s="99"/>
    </row>
    <row r="462" spans="21:24" x14ac:dyDescent="0.25">
      <c r="U462" s="99"/>
      <c r="V462" s="99"/>
      <c r="W462" s="99"/>
      <c r="X462" s="99"/>
    </row>
    <row r="463" spans="21:24" x14ac:dyDescent="0.25">
      <c r="U463" s="99"/>
      <c r="V463" s="99"/>
      <c r="W463" s="99"/>
      <c r="X463" s="99"/>
    </row>
    <row r="464" spans="21:24" x14ac:dyDescent="0.25">
      <c r="U464" s="99"/>
      <c r="V464" s="99"/>
      <c r="W464" s="99"/>
      <c r="X464" s="99"/>
    </row>
    <row r="465" spans="21:24" x14ac:dyDescent="0.25">
      <c r="U465" s="99"/>
      <c r="V465" s="99"/>
      <c r="W465" s="99"/>
      <c r="X465" s="99"/>
    </row>
    <row r="466" spans="21:24" x14ac:dyDescent="0.25">
      <c r="U466" s="99"/>
      <c r="V466" s="99"/>
      <c r="W466" s="99"/>
      <c r="X466" s="99"/>
    </row>
    <row r="467" spans="21:24" x14ac:dyDescent="0.25">
      <c r="U467" s="99"/>
      <c r="V467" s="99"/>
      <c r="W467" s="99"/>
      <c r="X467" s="99"/>
    </row>
    <row r="468" spans="21:24" x14ac:dyDescent="0.25">
      <c r="U468" s="99"/>
      <c r="V468" s="99"/>
      <c r="W468" s="99"/>
      <c r="X468" s="99"/>
    </row>
    <row r="469" spans="21:24" x14ac:dyDescent="0.25">
      <c r="U469" s="99"/>
      <c r="V469" s="99"/>
      <c r="W469" s="99"/>
      <c r="X469" s="99"/>
    </row>
    <row r="470" spans="21:24" x14ac:dyDescent="0.25">
      <c r="U470" s="99"/>
      <c r="V470" s="99"/>
      <c r="W470" s="99"/>
      <c r="X470" s="99"/>
    </row>
    <row r="471" spans="21:24" x14ac:dyDescent="0.25">
      <c r="U471" s="99"/>
      <c r="V471" s="99"/>
      <c r="W471" s="99"/>
      <c r="X471" s="99"/>
    </row>
    <row r="472" spans="21:24" x14ac:dyDescent="0.25">
      <c r="U472" s="99"/>
      <c r="V472" s="99"/>
      <c r="W472" s="99"/>
      <c r="X472" s="99"/>
    </row>
    <row r="473" spans="21:24" x14ac:dyDescent="0.25">
      <c r="U473" s="99"/>
      <c r="V473" s="99"/>
      <c r="W473" s="99"/>
      <c r="X473" s="99"/>
    </row>
    <row r="474" spans="21:24" x14ac:dyDescent="0.25">
      <c r="U474" s="99"/>
      <c r="V474" s="99"/>
      <c r="W474" s="99"/>
      <c r="X474" s="99"/>
    </row>
    <row r="475" spans="21:24" x14ac:dyDescent="0.25">
      <c r="U475" s="99"/>
      <c r="V475" s="99"/>
      <c r="W475" s="99"/>
      <c r="X475" s="99"/>
    </row>
    <row r="476" spans="21:24" x14ac:dyDescent="0.25">
      <c r="U476" s="99"/>
      <c r="V476" s="99"/>
      <c r="W476" s="99"/>
      <c r="X476" s="99"/>
    </row>
    <row r="477" spans="21:24" x14ac:dyDescent="0.25">
      <c r="U477" s="99"/>
      <c r="V477" s="99"/>
      <c r="W477" s="99"/>
      <c r="X477" s="99"/>
    </row>
    <row r="478" spans="21:24" x14ac:dyDescent="0.25">
      <c r="U478" s="99"/>
      <c r="V478" s="99"/>
      <c r="W478" s="99"/>
      <c r="X478" s="99"/>
    </row>
    <row r="479" spans="21:24" x14ac:dyDescent="0.25">
      <c r="U479" s="99"/>
      <c r="V479" s="99"/>
      <c r="W479" s="99"/>
      <c r="X479" s="99"/>
    </row>
    <row r="480" spans="21:24" x14ac:dyDescent="0.25">
      <c r="U480" s="99"/>
      <c r="V480" s="99"/>
      <c r="W480" s="99"/>
      <c r="X480" s="99"/>
    </row>
    <row r="481" spans="21:24" x14ac:dyDescent="0.25">
      <c r="U481" s="99"/>
      <c r="V481" s="99"/>
      <c r="W481" s="99"/>
      <c r="X481" s="99"/>
    </row>
    <row r="482" spans="21:24" x14ac:dyDescent="0.25">
      <c r="U482" s="99"/>
      <c r="V482" s="99"/>
      <c r="W482" s="99"/>
      <c r="X482" s="99"/>
    </row>
    <row r="483" spans="21:24" x14ac:dyDescent="0.25">
      <c r="U483" s="99"/>
      <c r="V483" s="99"/>
      <c r="W483" s="99"/>
      <c r="X483" s="99"/>
    </row>
    <row r="484" spans="21:24" x14ac:dyDescent="0.25">
      <c r="U484" s="99"/>
      <c r="V484" s="99"/>
      <c r="W484" s="99"/>
      <c r="X484" s="99"/>
    </row>
    <row r="485" spans="21:24" x14ac:dyDescent="0.25">
      <c r="U485" s="99"/>
      <c r="V485" s="99"/>
      <c r="W485" s="99"/>
      <c r="X485" s="99"/>
    </row>
    <row r="486" spans="21:24" x14ac:dyDescent="0.25">
      <c r="U486" s="99"/>
      <c r="V486" s="99"/>
      <c r="W486" s="99"/>
      <c r="X486" s="99"/>
    </row>
    <row r="487" spans="21:24" x14ac:dyDescent="0.25">
      <c r="U487" s="99"/>
      <c r="V487" s="99"/>
      <c r="W487" s="99"/>
      <c r="X487" s="99"/>
    </row>
    <row r="488" spans="21:24" x14ac:dyDescent="0.25">
      <c r="U488" s="99"/>
      <c r="V488" s="99"/>
      <c r="W488" s="99"/>
      <c r="X488" s="99"/>
    </row>
    <row r="489" spans="21:24" x14ac:dyDescent="0.25">
      <c r="U489" s="99"/>
      <c r="V489" s="99"/>
      <c r="W489" s="99"/>
      <c r="X489" s="99"/>
    </row>
    <row r="490" spans="21:24" x14ac:dyDescent="0.25">
      <c r="U490" s="99"/>
      <c r="V490" s="99"/>
      <c r="W490" s="99"/>
      <c r="X490" s="99"/>
    </row>
    <row r="491" spans="21:24" x14ac:dyDescent="0.25">
      <c r="U491" s="99"/>
      <c r="V491" s="99"/>
      <c r="W491" s="99"/>
      <c r="X491" s="99"/>
    </row>
    <row r="492" spans="21:24" x14ac:dyDescent="0.25">
      <c r="U492" s="99"/>
      <c r="V492" s="99"/>
      <c r="W492" s="99"/>
      <c r="X492" s="99"/>
    </row>
    <row r="493" spans="21:24" x14ac:dyDescent="0.25">
      <c r="U493" s="99"/>
      <c r="V493" s="99"/>
      <c r="W493" s="99"/>
      <c r="X493" s="99"/>
    </row>
    <row r="494" spans="21:24" x14ac:dyDescent="0.25">
      <c r="U494" s="99"/>
      <c r="V494" s="99"/>
      <c r="W494" s="99"/>
      <c r="X494" s="99"/>
    </row>
    <row r="495" spans="21:24" x14ac:dyDescent="0.25">
      <c r="U495" s="99"/>
      <c r="V495" s="99"/>
      <c r="W495" s="99"/>
      <c r="X495" s="99"/>
    </row>
    <row r="496" spans="21:24" x14ac:dyDescent="0.25">
      <c r="U496" s="99"/>
      <c r="V496" s="99"/>
      <c r="W496" s="99"/>
      <c r="X496" s="99"/>
    </row>
    <row r="497" spans="21:24" x14ac:dyDescent="0.25">
      <c r="U497" s="99"/>
      <c r="V497" s="99"/>
      <c r="W497" s="99"/>
      <c r="X497" s="99"/>
    </row>
    <row r="498" spans="21:24" x14ac:dyDescent="0.25">
      <c r="U498" s="99"/>
      <c r="V498" s="99"/>
      <c r="W498" s="99"/>
      <c r="X498" s="99"/>
    </row>
    <row r="499" spans="21:24" x14ac:dyDescent="0.25">
      <c r="U499" s="99"/>
      <c r="V499" s="99"/>
      <c r="W499" s="99"/>
      <c r="X499" s="99"/>
    </row>
    <row r="500" spans="21:24" x14ac:dyDescent="0.25">
      <c r="U500" s="99"/>
      <c r="V500" s="99"/>
      <c r="W500" s="99"/>
      <c r="X500" s="99"/>
    </row>
    <row r="501" spans="21:24" x14ac:dyDescent="0.25">
      <c r="U501" s="99"/>
      <c r="V501" s="99"/>
      <c r="W501" s="99"/>
      <c r="X501" s="99"/>
    </row>
    <row r="502" spans="21:24" x14ac:dyDescent="0.25">
      <c r="U502" s="99"/>
      <c r="V502" s="99"/>
      <c r="W502" s="99"/>
      <c r="X502" s="99"/>
    </row>
    <row r="503" spans="21:24" x14ac:dyDescent="0.25">
      <c r="U503" s="99"/>
      <c r="V503" s="99"/>
      <c r="W503" s="99"/>
      <c r="X503" s="99"/>
    </row>
    <row r="504" spans="21:24" x14ac:dyDescent="0.25">
      <c r="U504" s="99"/>
      <c r="V504" s="99"/>
      <c r="W504" s="99"/>
      <c r="X504" s="99"/>
    </row>
    <row r="505" spans="21:24" x14ac:dyDescent="0.25">
      <c r="U505" s="99"/>
      <c r="V505" s="99"/>
      <c r="W505" s="99"/>
      <c r="X505" s="99"/>
    </row>
    <row r="506" spans="21:24" x14ac:dyDescent="0.25">
      <c r="U506" s="99"/>
      <c r="V506" s="99"/>
      <c r="W506" s="99"/>
      <c r="X506" s="99"/>
    </row>
    <row r="507" spans="21:24" x14ac:dyDescent="0.25">
      <c r="U507" s="99"/>
      <c r="V507" s="99"/>
      <c r="W507" s="99"/>
      <c r="X507" s="99"/>
    </row>
    <row r="508" spans="21:24" x14ac:dyDescent="0.25">
      <c r="U508" s="99"/>
      <c r="V508" s="99"/>
      <c r="W508" s="99"/>
      <c r="X508" s="99"/>
    </row>
    <row r="509" spans="21:24" x14ac:dyDescent="0.25">
      <c r="U509" s="99"/>
      <c r="V509" s="99"/>
      <c r="W509" s="99"/>
      <c r="X509" s="99"/>
    </row>
    <row r="510" spans="21:24" x14ac:dyDescent="0.25">
      <c r="U510" s="99"/>
      <c r="V510" s="99"/>
      <c r="W510" s="99"/>
      <c r="X510" s="99"/>
    </row>
    <row r="511" spans="21:24" x14ac:dyDescent="0.25">
      <c r="U511" s="99"/>
      <c r="V511" s="99"/>
      <c r="W511" s="99"/>
      <c r="X511" s="99"/>
    </row>
    <row r="512" spans="21:24" x14ac:dyDescent="0.25">
      <c r="U512" s="99"/>
      <c r="V512" s="99"/>
      <c r="W512" s="99"/>
      <c r="X512" s="99"/>
    </row>
    <row r="513" spans="21:24" x14ac:dyDescent="0.25">
      <c r="U513" s="99"/>
      <c r="V513" s="99"/>
      <c r="W513" s="99"/>
      <c r="X513" s="99"/>
    </row>
    <row r="514" spans="21:24" x14ac:dyDescent="0.25">
      <c r="U514" s="99"/>
      <c r="V514" s="99"/>
      <c r="W514" s="99"/>
      <c r="X514" s="99"/>
    </row>
    <row r="515" spans="21:24" x14ac:dyDescent="0.25">
      <c r="U515" s="99"/>
      <c r="V515" s="99"/>
      <c r="W515" s="99"/>
      <c r="X515" s="99"/>
    </row>
    <row r="516" spans="21:24" x14ac:dyDescent="0.25">
      <c r="U516" s="99"/>
      <c r="V516" s="99"/>
      <c r="W516" s="99"/>
      <c r="X516" s="99"/>
    </row>
    <row r="517" spans="21:24" x14ac:dyDescent="0.25">
      <c r="U517" s="99"/>
      <c r="V517" s="99"/>
      <c r="W517" s="99"/>
      <c r="X517" s="99"/>
    </row>
    <row r="518" spans="21:24" x14ac:dyDescent="0.25">
      <c r="U518" s="99"/>
      <c r="V518" s="99"/>
      <c r="W518" s="99"/>
      <c r="X518" s="99"/>
    </row>
    <row r="519" spans="21:24" x14ac:dyDescent="0.25">
      <c r="U519" s="99"/>
      <c r="V519" s="99"/>
      <c r="W519" s="99"/>
      <c r="X519" s="99"/>
    </row>
    <row r="520" spans="21:24" x14ac:dyDescent="0.25">
      <c r="U520" s="99"/>
      <c r="V520" s="99"/>
      <c r="W520" s="99"/>
      <c r="X520" s="99"/>
    </row>
    <row r="521" spans="21:24" x14ac:dyDescent="0.25">
      <c r="U521" s="99"/>
      <c r="V521" s="99"/>
      <c r="W521" s="99"/>
      <c r="X521" s="99"/>
    </row>
    <row r="522" spans="21:24" x14ac:dyDescent="0.25">
      <c r="U522" s="99"/>
      <c r="V522" s="99"/>
      <c r="W522" s="99"/>
      <c r="X522" s="99"/>
    </row>
    <row r="523" spans="21:24" x14ac:dyDescent="0.25">
      <c r="U523" s="99"/>
      <c r="V523" s="99"/>
      <c r="W523" s="99"/>
      <c r="X523" s="99"/>
    </row>
    <row r="524" spans="21:24" x14ac:dyDescent="0.25">
      <c r="U524" s="99"/>
      <c r="V524" s="99"/>
      <c r="W524" s="99"/>
      <c r="X524" s="99"/>
    </row>
    <row r="525" spans="21:24" x14ac:dyDescent="0.25">
      <c r="U525" s="99"/>
      <c r="V525" s="99"/>
      <c r="W525" s="99"/>
      <c r="X525" s="99"/>
    </row>
    <row r="526" spans="21:24" x14ac:dyDescent="0.25">
      <c r="U526" s="99"/>
      <c r="V526" s="99"/>
      <c r="W526" s="99"/>
      <c r="X526" s="99"/>
    </row>
    <row r="527" spans="21:24" x14ac:dyDescent="0.25">
      <c r="U527" s="99"/>
      <c r="V527" s="99"/>
      <c r="W527" s="99"/>
      <c r="X527" s="99"/>
    </row>
    <row r="528" spans="21:24" x14ac:dyDescent="0.25">
      <c r="U528" s="99"/>
      <c r="V528" s="99"/>
      <c r="W528" s="99"/>
      <c r="X528" s="99"/>
    </row>
    <row r="529" spans="21:24" x14ac:dyDescent="0.25">
      <c r="U529" s="99"/>
      <c r="V529" s="99"/>
      <c r="W529" s="99"/>
      <c r="X529" s="99"/>
    </row>
    <row r="530" spans="21:24" x14ac:dyDescent="0.25">
      <c r="U530" s="99"/>
      <c r="V530" s="99"/>
      <c r="W530" s="99"/>
      <c r="X530" s="99"/>
    </row>
    <row r="531" spans="21:24" x14ac:dyDescent="0.25">
      <c r="U531" s="99"/>
      <c r="V531" s="99"/>
      <c r="W531" s="99"/>
      <c r="X531" s="99"/>
    </row>
    <row r="532" spans="21:24" x14ac:dyDescent="0.25">
      <c r="U532" s="99"/>
      <c r="V532" s="99"/>
      <c r="W532" s="99"/>
      <c r="X532" s="99"/>
    </row>
    <row r="533" spans="21:24" x14ac:dyDescent="0.25">
      <c r="U533" s="99"/>
      <c r="V533" s="99"/>
      <c r="W533" s="99"/>
      <c r="X533" s="99"/>
    </row>
    <row r="534" spans="21:24" x14ac:dyDescent="0.25">
      <c r="U534" s="99"/>
      <c r="V534" s="99"/>
      <c r="W534" s="99"/>
      <c r="X534" s="99"/>
    </row>
    <row r="535" spans="21:24" x14ac:dyDescent="0.25">
      <c r="U535" s="99"/>
      <c r="V535" s="99"/>
      <c r="W535" s="99"/>
      <c r="X535" s="99"/>
    </row>
    <row r="536" spans="21:24" x14ac:dyDescent="0.25">
      <c r="U536" s="99"/>
      <c r="V536" s="99"/>
      <c r="W536" s="99"/>
      <c r="X536" s="99"/>
    </row>
    <row r="537" spans="21:24" x14ac:dyDescent="0.25">
      <c r="U537" s="99"/>
      <c r="V537" s="99"/>
      <c r="W537" s="99"/>
      <c r="X537" s="99"/>
    </row>
    <row r="538" spans="21:24" x14ac:dyDescent="0.25">
      <c r="U538" s="99"/>
      <c r="V538" s="99"/>
      <c r="W538" s="99"/>
      <c r="X538" s="99"/>
    </row>
    <row r="539" spans="21:24" x14ac:dyDescent="0.25">
      <c r="U539" s="99"/>
      <c r="V539" s="99"/>
      <c r="W539" s="99"/>
      <c r="X539" s="99"/>
    </row>
    <row r="540" spans="21:24" x14ac:dyDescent="0.25">
      <c r="U540" s="99"/>
      <c r="V540" s="99"/>
      <c r="W540" s="99"/>
      <c r="X540" s="99"/>
    </row>
    <row r="541" spans="21:24" x14ac:dyDescent="0.25">
      <c r="U541" s="99"/>
      <c r="V541" s="99"/>
      <c r="W541" s="99"/>
      <c r="X541" s="99"/>
    </row>
    <row r="542" spans="21:24" x14ac:dyDescent="0.25">
      <c r="U542" s="99"/>
      <c r="V542" s="99"/>
      <c r="W542" s="99"/>
      <c r="X542" s="99"/>
    </row>
    <row r="543" spans="21:24" x14ac:dyDescent="0.25">
      <c r="U543" s="99"/>
      <c r="V543" s="99"/>
      <c r="W543" s="99"/>
      <c r="X543" s="99"/>
    </row>
    <row r="544" spans="21:24" x14ac:dyDescent="0.25">
      <c r="U544" s="99"/>
      <c r="V544" s="99"/>
      <c r="W544" s="99"/>
      <c r="X544" s="99"/>
    </row>
    <row r="545" spans="21:24" x14ac:dyDescent="0.25">
      <c r="U545" s="99"/>
      <c r="V545" s="99"/>
      <c r="W545" s="99"/>
      <c r="X545" s="99"/>
    </row>
    <row r="546" spans="21:24" x14ac:dyDescent="0.25">
      <c r="U546" s="99"/>
      <c r="V546" s="99"/>
      <c r="W546" s="99"/>
      <c r="X546" s="99"/>
    </row>
    <row r="547" spans="21:24" x14ac:dyDescent="0.25">
      <c r="U547" s="99"/>
      <c r="V547" s="99"/>
      <c r="W547" s="99"/>
      <c r="X547" s="99"/>
    </row>
    <row r="548" spans="21:24" x14ac:dyDescent="0.25">
      <c r="U548" s="99"/>
      <c r="V548" s="99"/>
      <c r="W548" s="99"/>
      <c r="X548" s="99"/>
    </row>
    <row r="549" spans="21:24" x14ac:dyDescent="0.25">
      <c r="U549" s="99"/>
      <c r="V549" s="99"/>
      <c r="W549" s="99"/>
      <c r="X549" s="99"/>
    </row>
    <row r="550" spans="21:24" x14ac:dyDescent="0.25">
      <c r="U550" s="99"/>
      <c r="V550" s="99"/>
      <c r="W550" s="99"/>
      <c r="X550" s="99"/>
    </row>
    <row r="551" spans="21:24" x14ac:dyDescent="0.25">
      <c r="U551" s="99"/>
      <c r="V551" s="99"/>
      <c r="W551" s="99"/>
      <c r="X551" s="99"/>
    </row>
    <row r="552" spans="21:24" x14ac:dyDescent="0.25">
      <c r="U552" s="99"/>
      <c r="V552" s="99"/>
      <c r="W552" s="99"/>
      <c r="X552" s="99"/>
    </row>
    <row r="553" spans="21:24" x14ac:dyDescent="0.25">
      <c r="U553" s="99"/>
      <c r="V553" s="99"/>
      <c r="W553" s="99"/>
      <c r="X553" s="99"/>
    </row>
    <row r="554" spans="21:24" x14ac:dyDescent="0.25">
      <c r="U554" s="99"/>
      <c r="V554" s="99"/>
      <c r="W554" s="99"/>
      <c r="X554" s="99"/>
    </row>
    <row r="555" spans="21:24" x14ac:dyDescent="0.25">
      <c r="U555" s="99"/>
      <c r="V555" s="99"/>
      <c r="W555" s="99"/>
      <c r="X555" s="99"/>
    </row>
    <row r="556" spans="21:24" x14ac:dyDescent="0.25">
      <c r="U556" s="99"/>
      <c r="V556" s="99"/>
      <c r="W556" s="99"/>
      <c r="X556" s="99"/>
    </row>
    <row r="557" spans="21:24" x14ac:dyDescent="0.25">
      <c r="U557" s="99"/>
      <c r="V557" s="99"/>
      <c r="W557" s="99"/>
      <c r="X557" s="99"/>
    </row>
    <row r="558" spans="21:24" x14ac:dyDescent="0.25">
      <c r="U558" s="99"/>
      <c r="V558" s="99"/>
      <c r="W558" s="99"/>
      <c r="X558" s="99"/>
    </row>
    <row r="559" spans="21:24" x14ac:dyDescent="0.25">
      <c r="U559" s="99"/>
      <c r="V559" s="99"/>
      <c r="W559" s="99"/>
      <c r="X559" s="99"/>
    </row>
    <row r="560" spans="21:24" x14ac:dyDescent="0.25">
      <c r="U560" s="99"/>
      <c r="V560" s="99"/>
      <c r="W560" s="99"/>
      <c r="X560" s="99"/>
    </row>
    <row r="561" spans="21:24" x14ac:dyDescent="0.25">
      <c r="U561" s="99"/>
      <c r="V561" s="99"/>
      <c r="W561" s="99"/>
      <c r="X561" s="99"/>
    </row>
    <row r="562" spans="21:24" x14ac:dyDescent="0.25">
      <c r="U562" s="99"/>
      <c r="V562" s="99"/>
      <c r="W562" s="99"/>
      <c r="X562" s="99"/>
    </row>
    <row r="563" spans="21:24" x14ac:dyDescent="0.25">
      <c r="U563" s="99"/>
      <c r="V563" s="99"/>
      <c r="W563" s="99"/>
      <c r="X563" s="99"/>
    </row>
    <row r="564" spans="21:24" x14ac:dyDescent="0.25">
      <c r="U564" s="99"/>
      <c r="V564" s="99"/>
      <c r="W564" s="99"/>
      <c r="X564" s="99"/>
    </row>
    <row r="565" spans="21:24" x14ac:dyDescent="0.25">
      <c r="U565" s="99"/>
      <c r="V565" s="99"/>
      <c r="W565" s="99"/>
      <c r="X565" s="99"/>
    </row>
    <row r="566" spans="21:24" x14ac:dyDescent="0.25">
      <c r="U566" s="99"/>
      <c r="V566" s="99"/>
      <c r="W566" s="99"/>
      <c r="X566" s="99"/>
    </row>
    <row r="567" spans="21:24" x14ac:dyDescent="0.25">
      <c r="U567" s="99"/>
      <c r="V567" s="99"/>
      <c r="W567" s="99"/>
      <c r="X567" s="99"/>
    </row>
    <row r="568" spans="21:24" x14ac:dyDescent="0.25">
      <c r="U568" s="99"/>
      <c r="V568" s="99"/>
      <c r="W568" s="99"/>
      <c r="X568" s="99"/>
    </row>
    <row r="569" spans="21:24" x14ac:dyDescent="0.25">
      <c r="U569" s="99"/>
      <c r="V569" s="99"/>
      <c r="W569" s="99"/>
      <c r="X569" s="99"/>
    </row>
    <row r="570" spans="21:24" x14ac:dyDescent="0.25">
      <c r="U570" s="99"/>
      <c r="V570" s="99"/>
      <c r="W570" s="99"/>
      <c r="X570" s="99"/>
    </row>
    <row r="571" spans="21:24" x14ac:dyDescent="0.25">
      <c r="U571" s="99"/>
      <c r="V571" s="99"/>
      <c r="W571" s="99"/>
      <c r="X571" s="99"/>
    </row>
    <row r="572" spans="21:24" x14ac:dyDescent="0.25">
      <c r="U572" s="99"/>
      <c r="V572" s="99"/>
      <c r="W572" s="99"/>
      <c r="X572" s="99"/>
    </row>
    <row r="573" spans="21:24" x14ac:dyDescent="0.25">
      <c r="U573" s="99"/>
      <c r="V573" s="99"/>
      <c r="W573" s="99"/>
      <c r="X573" s="99"/>
    </row>
    <row r="574" spans="21:24" x14ac:dyDescent="0.25">
      <c r="U574" s="99"/>
      <c r="V574" s="99"/>
      <c r="W574" s="99"/>
      <c r="X574" s="99"/>
    </row>
    <row r="575" spans="21:24" x14ac:dyDescent="0.25">
      <c r="U575" s="99"/>
      <c r="V575" s="99"/>
      <c r="W575" s="99"/>
      <c r="X575" s="99"/>
    </row>
    <row r="576" spans="21:24" x14ac:dyDescent="0.25">
      <c r="U576" s="99"/>
      <c r="V576" s="99"/>
      <c r="W576" s="99"/>
      <c r="X576" s="99"/>
    </row>
    <row r="577" spans="21:24" x14ac:dyDescent="0.25">
      <c r="U577" s="99"/>
      <c r="V577" s="99"/>
      <c r="W577" s="99"/>
      <c r="X577" s="99"/>
    </row>
    <row r="578" spans="21:24" x14ac:dyDescent="0.25">
      <c r="U578" s="99"/>
      <c r="V578" s="99"/>
      <c r="W578" s="99"/>
      <c r="X578" s="99"/>
    </row>
    <row r="579" spans="21:24" x14ac:dyDescent="0.25">
      <c r="U579" s="99"/>
      <c r="V579" s="99"/>
      <c r="W579" s="99"/>
      <c r="X579" s="99"/>
    </row>
    <row r="580" spans="21:24" x14ac:dyDescent="0.25">
      <c r="U580" s="99"/>
      <c r="V580" s="99"/>
      <c r="W580" s="99"/>
      <c r="X580" s="99"/>
    </row>
    <row r="581" spans="21:24" x14ac:dyDescent="0.25">
      <c r="U581" s="99"/>
      <c r="V581" s="99"/>
      <c r="W581" s="99"/>
      <c r="X581" s="99"/>
    </row>
    <row r="582" spans="21:24" x14ac:dyDescent="0.25">
      <c r="U582" s="99"/>
      <c r="V582" s="99"/>
      <c r="W582" s="99"/>
      <c r="X582" s="99"/>
    </row>
    <row r="583" spans="21:24" x14ac:dyDescent="0.25">
      <c r="U583" s="99"/>
      <c r="V583" s="99"/>
      <c r="W583" s="99"/>
      <c r="X583" s="99"/>
    </row>
    <row r="584" spans="21:24" x14ac:dyDescent="0.25">
      <c r="U584" s="99"/>
      <c r="V584" s="99"/>
      <c r="W584" s="99"/>
      <c r="X584" s="99"/>
    </row>
    <row r="585" spans="21:24" x14ac:dyDescent="0.25">
      <c r="U585" s="99"/>
      <c r="V585" s="99"/>
      <c r="W585" s="99"/>
      <c r="X585" s="99"/>
    </row>
    <row r="586" spans="21:24" x14ac:dyDescent="0.25">
      <c r="U586" s="99"/>
      <c r="V586" s="99"/>
      <c r="W586" s="99"/>
      <c r="X586" s="99"/>
    </row>
    <row r="587" spans="21:24" x14ac:dyDescent="0.25">
      <c r="U587" s="99"/>
      <c r="V587" s="99"/>
      <c r="W587" s="99"/>
      <c r="X587" s="99"/>
    </row>
    <row r="588" spans="21:24" x14ac:dyDescent="0.25">
      <c r="U588" s="99"/>
      <c r="V588" s="99"/>
      <c r="W588" s="99"/>
      <c r="X588" s="99"/>
    </row>
    <row r="589" spans="21:24" x14ac:dyDescent="0.25">
      <c r="U589" s="99"/>
      <c r="V589" s="99"/>
      <c r="W589" s="99"/>
      <c r="X589" s="99"/>
    </row>
    <row r="590" spans="21:24" x14ac:dyDescent="0.25">
      <c r="U590" s="99"/>
      <c r="V590" s="99"/>
      <c r="W590" s="99"/>
      <c r="X590" s="99"/>
    </row>
    <row r="591" spans="21:24" x14ac:dyDescent="0.25">
      <c r="U591" s="99"/>
      <c r="V591" s="99"/>
      <c r="W591" s="99"/>
      <c r="X591" s="99"/>
    </row>
    <row r="592" spans="21:24" x14ac:dyDescent="0.25">
      <c r="U592" s="99"/>
      <c r="V592" s="99"/>
      <c r="W592" s="99"/>
      <c r="X592" s="99"/>
    </row>
    <row r="593" spans="21:24" x14ac:dyDescent="0.25">
      <c r="U593" s="99"/>
      <c r="V593" s="99"/>
      <c r="W593" s="99"/>
      <c r="X593" s="99"/>
    </row>
    <row r="594" spans="21:24" x14ac:dyDescent="0.25">
      <c r="U594" s="99"/>
      <c r="V594" s="99"/>
      <c r="W594" s="99"/>
      <c r="X594" s="99"/>
    </row>
    <row r="595" spans="21:24" x14ac:dyDescent="0.25">
      <c r="U595" s="99"/>
      <c r="V595" s="99"/>
      <c r="W595" s="99"/>
      <c r="X595" s="99"/>
    </row>
    <row r="596" spans="21:24" x14ac:dyDescent="0.25">
      <c r="U596" s="99"/>
      <c r="V596" s="99"/>
      <c r="W596" s="99"/>
      <c r="X596" s="99"/>
    </row>
    <row r="597" spans="21:24" x14ac:dyDescent="0.25">
      <c r="U597" s="99"/>
      <c r="V597" s="99"/>
      <c r="W597" s="99"/>
      <c r="X597" s="99"/>
    </row>
    <row r="598" spans="21:24" x14ac:dyDescent="0.25">
      <c r="U598" s="99"/>
      <c r="V598" s="99"/>
      <c r="W598" s="99"/>
      <c r="X598" s="99"/>
    </row>
    <row r="599" spans="21:24" x14ac:dyDescent="0.25">
      <c r="U599" s="99"/>
      <c r="V599" s="99"/>
      <c r="W599" s="99"/>
      <c r="X599" s="99"/>
    </row>
    <row r="600" spans="21:24" x14ac:dyDescent="0.25">
      <c r="U600" s="99"/>
      <c r="V600" s="99"/>
      <c r="W600" s="99"/>
      <c r="X600" s="99"/>
    </row>
    <row r="601" spans="21:24" x14ac:dyDescent="0.25">
      <c r="U601" s="99"/>
      <c r="V601" s="99"/>
      <c r="W601" s="99"/>
      <c r="X601" s="99"/>
    </row>
    <row r="602" spans="21:24" x14ac:dyDescent="0.25">
      <c r="U602" s="99"/>
      <c r="V602" s="99"/>
      <c r="W602" s="99"/>
      <c r="X602" s="99"/>
    </row>
    <row r="603" spans="21:24" x14ac:dyDescent="0.25">
      <c r="U603" s="99"/>
      <c r="V603" s="99"/>
      <c r="W603" s="99"/>
      <c r="X603" s="99"/>
    </row>
    <row r="604" spans="21:24" x14ac:dyDescent="0.25">
      <c r="U604" s="99"/>
      <c r="V604" s="99"/>
      <c r="W604" s="99"/>
      <c r="X604" s="99"/>
    </row>
    <row r="605" spans="21:24" x14ac:dyDescent="0.25">
      <c r="U605" s="99"/>
      <c r="V605" s="99"/>
      <c r="W605" s="99"/>
      <c r="X605" s="99"/>
    </row>
    <row r="606" spans="21:24" x14ac:dyDescent="0.25">
      <c r="U606" s="99"/>
      <c r="V606" s="99"/>
      <c r="W606" s="99"/>
      <c r="X606" s="99"/>
    </row>
    <row r="607" spans="21:24" x14ac:dyDescent="0.25">
      <c r="U607" s="99"/>
      <c r="V607" s="99"/>
      <c r="W607" s="99"/>
      <c r="X607" s="99"/>
    </row>
    <row r="608" spans="21:24" x14ac:dyDescent="0.25">
      <c r="U608" s="99"/>
      <c r="V608" s="99"/>
      <c r="W608" s="99"/>
      <c r="X608" s="99"/>
    </row>
    <row r="609" spans="21:24" x14ac:dyDescent="0.25">
      <c r="U609" s="99"/>
      <c r="V609" s="99"/>
      <c r="W609" s="99"/>
      <c r="X609" s="99"/>
    </row>
    <row r="610" spans="21:24" x14ac:dyDescent="0.25">
      <c r="U610" s="99"/>
      <c r="V610" s="99"/>
      <c r="W610" s="99"/>
      <c r="X610" s="99"/>
    </row>
    <row r="611" spans="21:24" x14ac:dyDescent="0.25">
      <c r="U611" s="99"/>
      <c r="V611" s="99"/>
      <c r="W611" s="99"/>
      <c r="X611" s="99"/>
    </row>
    <row r="612" spans="21:24" x14ac:dyDescent="0.25">
      <c r="U612" s="99"/>
      <c r="V612" s="99"/>
      <c r="W612" s="99"/>
      <c r="X612" s="99"/>
    </row>
    <row r="613" spans="21:24" x14ac:dyDescent="0.25">
      <c r="U613" s="99"/>
      <c r="V613" s="99"/>
      <c r="W613" s="99"/>
      <c r="X613" s="99"/>
    </row>
    <row r="614" spans="21:24" x14ac:dyDescent="0.25">
      <c r="U614" s="99"/>
      <c r="V614" s="99"/>
      <c r="W614" s="99"/>
      <c r="X614" s="99"/>
    </row>
    <row r="615" spans="21:24" x14ac:dyDescent="0.25">
      <c r="U615" s="99"/>
      <c r="V615" s="99"/>
      <c r="W615" s="99"/>
      <c r="X615" s="99"/>
    </row>
    <row r="616" spans="21:24" x14ac:dyDescent="0.25">
      <c r="U616" s="99"/>
      <c r="V616" s="99"/>
      <c r="W616" s="99"/>
      <c r="X616" s="99"/>
    </row>
    <row r="617" spans="21:24" x14ac:dyDescent="0.25">
      <c r="U617" s="99"/>
      <c r="V617" s="99"/>
      <c r="W617" s="99"/>
      <c r="X617" s="99"/>
    </row>
    <row r="618" spans="21:24" x14ac:dyDescent="0.25">
      <c r="U618" s="99"/>
      <c r="V618" s="99"/>
      <c r="W618" s="99"/>
      <c r="X618" s="99"/>
    </row>
    <row r="619" spans="21:24" x14ac:dyDescent="0.25">
      <c r="U619" s="99"/>
      <c r="V619" s="99"/>
      <c r="W619" s="99"/>
      <c r="X619" s="99"/>
    </row>
    <row r="620" spans="21:24" x14ac:dyDescent="0.25">
      <c r="U620" s="99"/>
      <c r="V620" s="99"/>
      <c r="W620" s="99"/>
      <c r="X620" s="99"/>
    </row>
    <row r="621" spans="21:24" x14ac:dyDescent="0.25">
      <c r="U621" s="99"/>
      <c r="V621" s="99"/>
      <c r="W621" s="99"/>
      <c r="X621" s="99"/>
    </row>
    <row r="622" spans="21:24" x14ac:dyDescent="0.25">
      <c r="U622" s="99"/>
      <c r="V622" s="99"/>
      <c r="W622" s="99"/>
      <c r="X622" s="99"/>
    </row>
    <row r="623" spans="21:24" x14ac:dyDescent="0.25">
      <c r="U623" s="99"/>
      <c r="V623" s="99"/>
      <c r="W623" s="99"/>
      <c r="X623" s="99"/>
    </row>
    <row r="624" spans="21:24" x14ac:dyDescent="0.25">
      <c r="U624" s="99"/>
      <c r="V624" s="99"/>
      <c r="W624" s="99"/>
      <c r="X624" s="99"/>
    </row>
    <row r="625" spans="21:24" x14ac:dyDescent="0.25">
      <c r="U625" s="99"/>
      <c r="V625" s="99"/>
      <c r="W625" s="99"/>
      <c r="X625" s="99"/>
    </row>
    <row r="626" spans="21:24" x14ac:dyDescent="0.25">
      <c r="U626" s="99"/>
      <c r="V626" s="99"/>
      <c r="W626" s="99"/>
      <c r="X626" s="99"/>
    </row>
    <row r="627" spans="21:24" x14ac:dyDescent="0.25">
      <c r="U627" s="99"/>
      <c r="V627" s="99"/>
      <c r="W627" s="99"/>
      <c r="X627" s="99"/>
    </row>
    <row r="628" spans="21:24" x14ac:dyDescent="0.25">
      <c r="U628" s="99"/>
      <c r="V628" s="99"/>
      <c r="W628" s="99"/>
      <c r="X628" s="99"/>
    </row>
    <row r="629" spans="21:24" x14ac:dyDescent="0.25">
      <c r="U629" s="99"/>
      <c r="V629" s="99"/>
      <c r="W629" s="99"/>
      <c r="X629" s="99"/>
    </row>
    <row r="630" spans="21:24" x14ac:dyDescent="0.25">
      <c r="U630" s="99"/>
      <c r="V630" s="99"/>
      <c r="W630" s="99"/>
      <c r="X630" s="99"/>
    </row>
    <row r="631" spans="21:24" x14ac:dyDescent="0.25">
      <c r="U631" s="99"/>
      <c r="V631" s="99"/>
      <c r="W631" s="99"/>
      <c r="X631" s="99"/>
    </row>
    <row r="632" spans="21:24" x14ac:dyDescent="0.25">
      <c r="U632" s="99"/>
      <c r="V632" s="99"/>
      <c r="W632" s="99"/>
      <c r="X632" s="99"/>
    </row>
    <row r="633" spans="21:24" x14ac:dyDescent="0.25">
      <c r="U633" s="99"/>
      <c r="V633" s="99"/>
      <c r="W633" s="99"/>
      <c r="X633" s="99"/>
    </row>
    <row r="634" spans="21:24" x14ac:dyDescent="0.25">
      <c r="U634" s="99"/>
      <c r="V634" s="99"/>
      <c r="W634" s="99"/>
      <c r="X634" s="99"/>
    </row>
    <row r="635" spans="21:24" x14ac:dyDescent="0.25">
      <c r="U635" s="99"/>
      <c r="V635" s="99"/>
      <c r="W635" s="99"/>
      <c r="X635" s="99"/>
    </row>
    <row r="636" spans="21:24" x14ac:dyDescent="0.25">
      <c r="U636" s="99"/>
      <c r="V636" s="99"/>
      <c r="W636" s="99"/>
      <c r="X636" s="99"/>
    </row>
    <row r="637" spans="21:24" x14ac:dyDescent="0.25">
      <c r="U637" s="99"/>
      <c r="V637" s="99"/>
      <c r="W637" s="99"/>
      <c r="X637" s="99"/>
    </row>
    <row r="638" spans="21:24" x14ac:dyDescent="0.25">
      <c r="U638" s="99"/>
      <c r="V638" s="99"/>
      <c r="W638" s="99"/>
      <c r="X638" s="99"/>
    </row>
    <row r="639" spans="21:24" x14ac:dyDescent="0.25">
      <c r="U639" s="99"/>
      <c r="V639" s="99"/>
      <c r="W639" s="99"/>
      <c r="X639" s="99"/>
    </row>
    <row r="640" spans="21:24" x14ac:dyDescent="0.25">
      <c r="U640" s="99"/>
      <c r="V640" s="99"/>
      <c r="W640" s="99"/>
      <c r="X640" s="99"/>
    </row>
    <row r="641" spans="21:24" x14ac:dyDescent="0.25">
      <c r="U641" s="99"/>
      <c r="V641" s="99"/>
      <c r="W641" s="99"/>
      <c r="X641" s="99"/>
    </row>
    <row r="642" spans="21:24" x14ac:dyDescent="0.25">
      <c r="U642" s="99"/>
      <c r="V642" s="99"/>
      <c r="W642" s="99"/>
      <c r="X642" s="99"/>
    </row>
    <row r="643" spans="21:24" x14ac:dyDescent="0.25">
      <c r="U643" s="99"/>
      <c r="V643" s="99"/>
      <c r="W643" s="99"/>
      <c r="X643" s="99"/>
    </row>
    <row r="644" spans="21:24" x14ac:dyDescent="0.25">
      <c r="U644" s="99"/>
      <c r="V644" s="99"/>
      <c r="W644" s="99"/>
      <c r="X644" s="99"/>
    </row>
    <row r="645" spans="21:24" x14ac:dyDescent="0.25">
      <c r="U645" s="99"/>
      <c r="V645" s="99"/>
      <c r="W645" s="99"/>
      <c r="X645" s="99"/>
    </row>
    <row r="646" spans="21:24" x14ac:dyDescent="0.25">
      <c r="U646" s="99"/>
      <c r="V646" s="99"/>
      <c r="W646" s="99"/>
      <c r="X646" s="99"/>
    </row>
    <row r="647" spans="21:24" x14ac:dyDescent="0.25">
      <c r="U647" s="99"/>
      <c r="V647" s="99"/>
      <c r="W647" s="99"/>
      <c r="X647" s="99"/>
    </row>
    <row r="648" spans="21:24" x14ac:dyDescent="0.25">
      <c r="U648" s="99"/>
      <c r="V648" s="99"/>
      <c r="W648" s="99"/>
      <c r="X648" s="99"/>
    </row>
    <row r="649" spans="21:24" x14ac:dyDescent="0.25">
      <c r="U649" s="99"/>
      <c r="V649" s="99"/>
      <c r="W649" s="99"/>
      <c r="X649" s="99"/>
    </row>
    <row r="650" spans="21:24" x14ac:dyDescent="0.25">
      <c r="U650" s="99"/>
      <c r="V650" s="99"/>
      <c r="W650" s="99"/>
      <c r="X650" s="99"/>
    </row>
    <row r="651" spans="21:24" x14ac:dyDescent="0.25">
      <c r="U651" s="99"/>
      <c r="V651" s="99"/>
      <c r="W651" s="99"/>
      <c r="X651" s="99"/>
    </row>
    <row r="652" spans="21:24" x14ac:dyDescent="0.25">
      <c r="U652" s="99"/>
      <c r="V652" s="99"/>
      <c r="W652" s="99"/>
      <c r="X652" s="99"/>
    </row>
    <row r="653" spans="21:24" x14ac:dyDescent="0.25">
      <c r="U653" s="99"/>
      <c r="V653" s="99"/>
      <c r="W653" s="99"/>
      <c r="X653" s="99"/>
    </row>
    <row r="654" spans="21:24" x14ac:dyDescent="0.25">
      <c r="U654" s="99"/>
      <c r="V654" s="99"/>
      <c r="W654" s="99"/>
      <c r="X654" s="99"/>
    </row>
    <row r="655" spans="21:24" x14ac:dyDescent="0.25">
      <c r="U655" s="99"/>
      <c r="V655" s="99"/>
      <c r="W655" s="99"/>
      <c r="X655" s="99"/>
    </row>
    <row r="656" spans="21:24" x14ac:dyDescent="0.25">
      <c r="U656" s="99"/>
      <c r="V656" s="99"/>
      <c r="W656" s="99"/>
      <c r="X656" s="99"/>
    </row>
    <row r="657" spans="21:24" x14ac:dyDescent="0.25">
      <c r="U657" s="99"/>
      <c r="V657" s="99"/>
      <c r="W657" s="99"/>
      <c r="X657" s="99"/>
    </row>
    <row r="658" spans="21:24" x14ac:dyDescent="0.25">
      <c r="U658" s="99"/>
      <c r="V658" s="99"/>
      <c r="W658" s="99"/>
      <c r="X658" s="99"/>
    </row>
    <row r="659" spans="21:24" x14ac:dyDescent="0.25">
      <c r="U659" s="99"/>
      <c r="V659" s="99"/>
      <c r="W659" s="99"/>
      <c r="X659" s="99"/>
    </row>
    <row r="660" spans="21:24" x14ac:dyDescent="0.25">
      <c r="U660" s="99"/>
      <c r="V660" s="99"/>
      <c r="W660" s="99"/>
      <c r="X660" s="99"/>
    </row>
    <row r="661" spans="21:24" x14ac:dyDescent="0.25">
      <c r="U661" s="99"/>
      <c r="V661" s="99"/>
      <c r="W661" s="99"/>
      <c r="X661" s="99"/>
    </row>
    <row r="662" spans="21:24" x14ac:dyDescent="0.25">
      <c r="U662" s="99"/>
      <c r="V662" s="99"/>
      <c r="W662" s="99"/>
      <c r="X662" s="99"/>
    </row>
    <row r="663" spans="21:24" x14ac:dyDescent="0.25">
      <c r="U663" s="99"/>
      <c r="V663" s="99"/>
      <c r="W663" s="99"/>
      <c r="X663" s="99"/>
    </row>
    <row r="664" spans="21:24" x14ac:dyDescent="0.25">
      <c r="U664" s="99"/>
      <c r="V664" s="99"/>
      <c r="W664" s="99"/>
      <c r="X664" s="99"/>
    </row>
    <row r="665" spans="21:24" x14ac:dyDescent="0.25">
      <c r="U665" s="99"/>
      <c r="V665" s="99"/>
      <c r="W665" s="99"/>
      <c r="X665" s="99"/>
    </row>
    <row r="666" spans="21:24" x14ac:dyDescent="0.25">
      <c r="U666" s="99"/>
      <c r="V666" s="99"/>
      <c r="W666" s="99"/>
      <c r="X666" s="99"/>
    </row>
    <row r="667" spans="21:24" x14ac:dyDescent="0.25">
      <c r="U667" s="99"/>
      <c r="V667" s="99"/>
      <c r="W667" s="99"/>
      <c r="X667" s="99"/>
    </row>
    <row r="668" spans="21:24" x14ac:dyDescent="0.25">
      <c r="U668" s="99"/>
      <c r="V668" s="99"/>
      <c r="W668" s="99"/>
      <c r="X668" s="99"/>
    </row>
    <row r="669" spans="21:24" x14ac:dyDescent="0.25">
      <c r="U669" s="99"/>
      <c r="V669" s="99"/>
      <c r="W669" s="99"/>
      <c r="X669" s="99"/>
    </row>
    <row r="670" spans="21:24" x14ac:dyDescent="0.25">
      <c r="U670" s="99"/>
      <c r="V670" s="99"/>
      <c r="W670" s="99"/>
      <c r="X670" s="99"/>
    </row>
    <row r="671" spans="21:24" x14ac:dyDescent="0.25">
      <c r="U671" s="99"/>
      <c r="V671" s="99"/>
      <c r="W671" s="99"/>
      <c r="X671" s="99"/>
    </row>
    <row r="672" spans="21:24" x14ac:dyDescent="0.25">
      <c r="U672" s="99"/>
      <c r="V672" s="99"/>
      <c r="W672" s="99"/>
      <c r="X672" s="99"/>
    </row>
    <row r="673" spans="21:24" x14ac:dyDescent="0.25">
      <c r="U673" s="99"/>
      <c r="V673" s="99"/>
      <c r="W673" s="99"/>
      <c r="X673" s="99"/>
    </row>
    <row r="674" spans="21:24" x14ac:dyDescent="0.25">
      <c r="U674" s="99"/>
      <c r="V674" s="99"/>
      <c r="W674" s="99"/>
      <c r="X674" s="99"/>
    </row>
    <row r="675" spans="21:24" x14ac:dyDescent="0.25">
      <c r="U675" s="99"/>
      <c r="V675" s="99"/>
      <c r="W675" s="99"/>
      <c r="X675" s="99"/>
    </row>
    <row r="676" spans="21:24" x14ac:dyDescent="0.25">
      <c r="U676" s="99"/>
      <c r="V676" s="99"/>
      <c r="W676" s="99"/>
      <c r="X676" s="99"/>
    </row>
  </sheetData>
  <mergeCells count="48">
    <mergeCell ref="A36:X36"/>
    <mergeCell ref="A54:X54"/>
    <mergeCell ref="X8:X9"/>
    <mergeCell ref="I7:X7"/>
    <mergeCell ref="A10:X10"/>
    <mergeCell ref="B12:X12"/>
    <mergeCell ref="D7:H7"/>
    <mergeCell ref="U8:U9"/>
    <mergeCell ref="V8:V9"/>
    <mergeCell ref="W8:W9"/>
    <mergeCell ref="B31:T31"/>
    <mergeCell ref="B14:T14"/>
    <mergeCell ref="B16:T16"/>
    <mergeCell ref="B17:X17"/>
    <mergeCell ref="B19:X19"/>
    <mergeCell ref="A24:X24"/>
    <mergeCell ref="N8:N9"/>
    <mergeCell ref="B56:T56"/>
    <mergeCell ref="B58:T58"/>
    <mergeCell ref="P66:T66"/>
    <mergeCell ref="B37:T37"/>
    <mergeCell ref="B38:T38"/>
    <mergeCell ref="B44:T44"/>
    <mergeCell ref="B45:T45"/>
    <mergeCell ref="B47:T47"/>
    <mergeCell ref="B49:T49"/>
    <mergeCell ref="I8:I9"/>
    <mergeCell ref="J8:J9"/>
    <mergeCell ref="O8:O9"/>
    <mergeCell ref="K8:K9"/>
    <mergeCell ref="L8:L9"/>
    <mergeCell ref="M8:M9"/>
    <mergeCell ref="P8:P9"/>
    <mergeCell ref="Q8:Q9"/>
    <mergeCell ref="R8:R9"/>
    <mergeCell ref="I3:S3"/>
    <mergeCell ref="A5:T5"/>
    <mergeCell ref="A6:T6"/>
    <mergeCell ref="A7:A9"/>
    <mergeCell ref="B7:B9"/>
    <mergeCell ref="C7:C9"/>
    <mergeCell ref="S8:S9"/>
    <mergeCell ref="T8:T9"/>
    <mergeCell ref="D8:D9"/>
    <mergeCell ref="E8:E9"/>
    <mergeCell ref="F8:F9"/>
    <mergeCell ref="G8:G9"/>
    <mergeCell ref="H8:H9"/>
  </mergeCells>
  <pageMargins left="0" right="0" top="0" bottom="0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R182"/>
  <sheetViews>
    <sheetView view="pageBreakPreview" zoomScale="60" zoomScaleNormal="100" workbookViewId="0">
      <selection activeCell="A54" sqref="A54:A56"/>
    </sheetView>
  </sheetViews>
  <sheetFormatPr defaultRowHeight="15" x14ac:dyDescent="0.25"/>
  <cols>
    <col min="1" max="1" width="9.28515625" style="99" customWidth="1"/>
    <col min="2" max="2" width="53" style="99" customWidth="1"/>
    <col min="3" max="3" width="16.5703125" style="99" customWidth="1"/>
    <col min="4" max="4" width="15.28515625" style="99" customWidth="1"/>
    <col min="5" max="5" width="14.7109375" style="99" customWidth="1"/>
    <col min="6" max="6" width="15.85546875" style="99" customWidth="1"/>
    <col min="7" max="10" width="15.28515625" style="99" customWidth="1"/>
    <col min="11" max="11" width="15.7109375" style="99" customWidth="1"/>
    <col min="12" max="12" width="25.28515625" style="99" customWidth="1"/>
    <col min="13" max="13" width="17" style="99" customWidth="1"/>
    <col min="14" max="15" width="16" style="99" customWidth="1"/>
    <col min="16" max="16" width="17.28515625" style="99" customWidth="1"/>
    <col min="17" max="17" width="10.28515625" style="99" customWidth="1"/>
    <col min="18" max="16384" width="9.140625" style="99"/>
  </cols>
  <sheetData>
    <row r="3" spans="1:12" ht="80.25" customHeight="1" x14ac:dyDescent="0.25">
      <c r="D3" s="220" t="s">
        <v>308</v>
      </c>
      <c r="E3" s="220"/>
      <c r="F3" s="220"/>
      <c r="G3" s="220"/>
      <c r="H3" s="220"/>
      <c r="I3" s="220"/>
      <c r="J3" s="220"/>
      <c r="K3" s="220"/>
    </row>
    <row r="4" spans="1:12" ht="20.25" x14ac:dyDescent="0.25">
      <c r="D4" s="104"/>
      <c r="E4" s="104"/>
      <c r="F4" s="104"/>
      <c r="G4" s="104"/>
      <c r="H4" s="148"/>
      <c r="I4" s="148"/>
      <c r="J4" s="148"/>
      <c r="K4" s="104"/>
    </row>
    <row r="5" spans="1:12" ht="69" customHeight="1" x14ac:dyDescent="0.25">
      <c r="A5" s="280" t="s">
        <v>278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</row>
    <row r="6" spans="1:12" ht="21" thickBot="1" x14ac:dyDescent="0.3">
      <c r="A6" s="130"/>
      <c r="B6" s="130"/>
      <c r="C6" s="130"/>
      <c r="D6" s="107"/>
      <c r="E6" s="107"/>
      <c r="F6" s="107"/>
      <c r="G6" s="130"/>
      <c r="H6" s="130"/>
      <c r="I6" s="130"/>
      <c r="J6" s="130"/>
      <c r="K6" s="130"/>
    </row>
    <row r="7" spans="1:12" ht="15" customHeight="1" x14ac:dyDescent="0.25">
      <c r="A7" s="281" t="s">
        <v>310</v>
      </c>
      <c r="B7" s="284" t="s">
        <v>1</v>
      </c>
      <c r="C7" s="287" t="s">
        <v>136</v>
      </c>
      <c r="D7" s="293" t="s">
        <v>184</v>
      </c>
      <c r="E7" s="294"/>
      <c r="F7" s="294"/>
      <c r="G7" s="294"/>
      <c r="H7" s="294"/>
      <c r="I7" s="294"/>
      <c r="J7" s="295"/>
      <c r="K7" s="290" t="s">
        <v>2</v>
      </c>
    </row>
    <row r="8" spans="1:12" x14ac:dyDescent="0.25">
      <c r="A8" s="282"/>
      <c r="B8" s="285"/>
      <c r="C8" s="288"/>
      <c r="D8" s="272">
        <v>2025</v>
      </c>
      <c r="E8" s="272">
        <v>2026</v>
      </c>
      <c r="F8" s="272">
        <v>2027</v>
      </c>
      <c r="G8" s="272">
        <v>2028</v>
      </c>
      <c r="H8" s="272">
        <v>2029</v>
      </c>
      <c r="I8" s="288" t="s">
        <v>183</v>
      </c>
      <c r="J8" s="155" t="s">
        <v>190</v>
      </c>
      <c r="K8" s="291"/>
      <c r="L8" s="53"/>
    </row>
    <row r="9" spans="1:12" ht="42.75" customHeight="1" thickBot="1" x14ac:dyDescent="0.3">
      <c r="A9" s="283"/>
      <c r="B9" s="286"/>
      <c r="C9" s="289"/>
      <c r="D9" s="273"/>
      <c r="E9" s="273"/>
      <c r="F9" s="273"/>
      <c r="G9" s="273"/>
      <c r="H9" s="273"/>
      <c r="I9" s="289"/>
      <c r="J9" s="156" t="s">
        <v>287</v>
      </c>
      <c r="K9" s="292"/>
    </row>
    <row r="10" spans="1:12" ht="15.75" thickBot="1" x14ac:dyDescent="0.3">
      <c r="A10" s="63"/>
      <c r="B10" s="274" t="s">
        <v>3</v>
      </c>
      <c r="C10" s="275"/>
      <c r="D10" s="275"/>
      <c r="E10" s="275"/>
      <c r="F10" s="275"/>
      <c r="G10" s="275"/>
      <c r="H10" s="275"/>
      <c r="I10" s="275"/>
      <c r="J10" s="275"/>
      <c r="K10" s="276"/>
    </row>
    <row r="11" spans="1:12" x14ac:dyDescent="0.25">
      <c r="A11" s="26">
        <v>1</v>
      </c>
      <c r="B11" s="277" t="s">
        <v>130</v>
      </c>
      <c r="C11" s="278"/>
      <c r="D11" s="278"/>
      <c r="E11" s="278"/>
      <c r="F11" s="278"/>
      <c r="G11" s="278"/>
      <c r="H11" s="278"/>
      <c r="I11" s="278"/>
      <c r="J11" s="278"/>
      <c r="K11" s="279"/>
    </row>
    <row r="12" spans="1:12" ht="56.25" x14ac:dyDescent="0.25">
      <c r="A12" s="102" t="s">
        <v>4</v>
      </c>
      <c r="B12" s="10" t="s">
        <v>47</v>
      </c>
      <c r="C12" s="110" t="s">
        <v>256</v>
      </c>
      <c r="D12" s="6">
        <v>20223.264620000002</v>
      </c>
      <c r="E12" s="6">
        <v>34849.470488928251</v>
      </c>
      <c r="F12" s="6">
        <v>84325.146846785006</v>
      </c>
      <c r="G12" s="6"/>
      <c r="H12" s="157"/>
      <c r="I12" s="157">
        <f>D12+E12+F12+G12+H12</f>
        <v>139397.88195571327</v>
      </c>
      <c r="J12" s="157"/>
      <c r="K12" s="25">
        <f>I12+J12</f>
        <v>139397.88195571327</v>
      </c>
    </row>
    <row r="13" spans="1:12" ht="56.25" x14ac:dyDescent="0.25">
      <c r="A13" s="102" t="s">
        <v>5</v>
      </c>
      <c r="B13" s="10" t="s">
        <v>48</v>
      </c>
      <c r="C13" s="110" t="s">
        <v>256</v>
      </c>
      <c r="D13" s="6">
        <v>0</v>
      </c>
      <c r="E13" s="6">
        <v>35972.649904948499</v>
      </c>
      <c r="F13" s="6">
        <v>107917.9497148455</v>
      </c>
      <c r="G13" s="6"/>
      <c r="H13" s="157"/>
      <c r="I13" s="157">
        <f>D13+E13+F13+G13+H13</f>
        <v>143890.599619794</v>
      </c>
      <c r="J13" s="157"/>
      <c r="K13" s="25">
        <f>I13+J13</f>
        <v>143890.599619794</v>
      </c>
    </row>
    <row r="14" spans="1:12" hidden="1" x14ac:dyDescent="0.25">
      <c r="A14" s="253" t="s">
        <v>6</v>
      </c>
      <c r="B14" s="255"/>
      <c r="C14" s="8"/>
      <c r="D14" s="8"/>
      <c r="E14" s="8"/>
      <c r="F14" s="8"/>
      <c r="G14" s="8"/>
      <c r="H14" s="158"/>
      <c r="I14" s="157">
        <f t="shared" ref="I14:I19" si="0">D14+E14+F14+G14+H14</f>
        <v>0</v>
      </c>
      <c r="J14" s="158"/>
      <c r="K14" s="13">
        <f t="shared" ref="K14:K19" si="1">SUM(D14:G14)</f>
        <v>0</v>
      </c>
    </row>
    <row r="15" spans="1:12" hidden="1" x14ac:dyDescent="0.25">
      <c r="A15" s="254"/>
      <c r="B15" s="256"/>
      <c r="C15" s="8"/>
      <c r="D15" s="8"/>
      <c r="E15" s="8"/>
      <c r="F15" s="8"/>
      <c r="G15" s="8"/>
      <c r="H15" s="158"/>
      <c r="I15" s="157">
        <f t="shared" si="0"/>
        <v>0</v>
      </c>
      <c r="J15" s="158"/>
      <c r="K15" s="13">
        <f t="shared" si="1"/>
        <v>0</v>
      </c>
    </row>
    <row r="16" spans="1:12" hidden="1" x14ac:dyDescent="0.25">
      <c r="A16" s="253" t="s">
        <v>7</v>
      </c>
      <c r="B16" s="255"/>
      <c r="C16" s="8"/>
      <c r="D16" s="8"/>
      <c r="E16" s="8"/>
      <c r="F16" s="8"/>
      <c r="G16" s="8"/>
      <c r="H16" s="158"/>
      <c r="I16" s="157">
        <f t="shared" si="0"/>
        <v>0</v>
      </c>
      <c r="J16" s="158"/>
      <c r="K16" s="13">
        <f t="shared" si="1"/>
        <v>0</v>
      </c>
    </row>
    <row r="17" spans="1:11" hidden="1" x14ac:dyDescent="0.25">
      <c r="A17" s="254"/>
      <c r="B17" s="256"/>
      <c r="C17" s="8"/>
      <c r="D17" s="8"/>
      <c r="E17" s="8"/>
      <c r="F17" s="8"/>
      <c r="G17" s="8"/>
      <c r="H17" s="158"/>
      <c r="I17" s="157">
        <f t="shared" si="0"/>
        <v>0</v>
      </c>
      <c r="J17" s="158"/>
      <c r="K17" s="13">
        <f t="shared" si="1"/>
        <v>0</v>
      </c>
    </row>
    <row r="18" spans="1:11" hidden="1" x14ac:dyDescent="0.25">
      <c r="A18" s="253" t="s">
        <v>8</v>
      </c>
      <c r="B18" s="255"/>
      <c r="C18" s="8"/>
      <c r="D18" s="8"/>
      <c r="E18" s="8"/>
      <c r="F18" s="8"/>
      <c r="G18" s="8"/>
      <c r="H18" s="158"/>
      <c r="I18" s="157">
        <f t="shared" si="0"/>
        <v>0</v>
      </c>
      <c r="J18" s="158"/>
      <c r="K18" s="13">
        <f t="shared" si="1"/>
        <v>0</v>
      </c>
    </row>
    <row r="19" spans="1:11" hidden="1" x14ac:dyDescent="0.25">
      <c r="A19" s="254"/>
      <c r="B19" s="256"/>
      <c r="C19" s="8"/>
      <c r="D19" s="8"/>
      <c r="E19" s="8"/>
      <c r="F19" s="8"/>
      <c r="G19" s="8"/>
      <c r="H19" s="158"/>
      <c r="I19" s="157">
        <f t="shared" si="0"/>
        <v>0</v>
      </c>
      <c r="J19" s="158"/>
      <c r="K19" s="13">
        <f t="shared" si="1"/>
        <v>0</v>
      </c>
    </row>
    <row r="20" spans="1:11" x14ac:dyDescent="0.25">
      <c r="A20" s="102"/>
      <c r="B20" s="11" t="s">
        <v>9</v>
      </c>
      <c r="C20" s="1"/>
      <c r="D20" s="1">
        <f>SUM(D12:D19)</f>
        <v>20223.264620000002</v>
      </c>
      <c r="E20" s="1">
        <f>SUM(E12:E19)</f>
        <v>70822.120393876743</v>
      </c>
      <c r="F20" s="1">
        <f>SUM(F12:F19)</f>
        <v>192243.09656163049</v>
      </c>
      <c r="G20" s="1">
        <f>SUM(G12:G19)</f>
        <v>0</v>
      </c>
      <c r="H20" s="1">
        <f t="shared" ref="H20" si="2">SUM(H12:H19)</f>
        <v>0</v>
      </c>
      <c r="I20" s="157">
        <f>D20+E20+F20+G20+H20</f>
        <v>283288.4815755072</v>
      </c>
      <c r="J20" s="157">
        <f>J12+J13</f>
        <v>0</v>
      </c>
      <c r="K20" s="24">
        <f>K12+K13</f>
        <v>283288.48157550726</v>
      </c>
    </row>
    <row r="21" spans="1:11" ht="15.75" thickBot="1" x14ac:dyDescent="0.3">
      <c r="A21" s="73" t="s">
        <v>10</v>
      </c>
      <c r="B21" s="267" t="s">
        <v>11</v>
      </c>
      <c r="C21" s="268"/>
      <c r="D21" s="268"/>
      <c r="E21" s="268"/>
      <c r="F21" s="268"/>
      <c r="G21" s="268"/>
      <c r="H21" s="268"/>
      <c r="I21" s="268"/>
      <c r="J21" s="268"/>
      <c r="K21" s="269"/>
    </row>
    <row r="22" spans="1:11" ht="33.75" x14ac:dyDescent="0.25">
      <c r="A22" s="65" t="s">
        <v>82</v>
      </c>
      <c r="B22" s="41" t="s">
        <v>121</v>
      </c>
      <c r="C22" s="21" t="s">
        <v>257</v>
      </c>
      <c r="D22" s="21">
        <v>3375.4621436000039</v>
      </c>
      <c r="E22" s="21">
        <v>0</v>
      </c>
      <c r="F22" s="21">
        <v>0</v>
      </c>
      <c r="G22" s="21"/>
      <c r="H22" s="196"/>
      <c r="I22" s="196">
        <f t="shared" ref="I22:I29" si="3">D22+E22+F22+G22+H22</f>
        <v>3375.4621436000039</v>
      </c>
      <c r="J22" s="196"/>
      <c r="K22" s="35">
        <f t="shared" ref="K22:K29" si="4">I22+J22</f>
        <v>3375.4621436000039</v>
      </c>
    </row>
    <row r="23" spans="1:11" ht="33.75" x14ac:dyDescent="0.25">
      <c r="A23" s="102" t="s">
        <v>109</v>
      </c>
      <c r="B23" s="103" t="s">
        <v>122</v>
      </c>
      <c r="C23" s="6" t="s">
        <v>257</v>
      </c>
      <c r="D23" s="6">
        <v>0</v>
      </c>
      <c r="E23" s="6">
        <v>6968.696038400004</v>
      </c>
      <c r="F23" s="6">
        <v>0</v>
      </c>
      <c r="G23" s="6"/>
      <c r="H23" s="157"/>
      <c r="I23" s="157">
        <f t="shared" si="3"/>
        <v>6968.696038400004</v>
      </c>
      <c r="J23" s="157"/>
      <c r="K23" s="25">
        <f t="shared" si="4"/>
        <v>6968.696038400004</v>
      </c>
    </row>
    <row r="24" spans="1:11" ht="33.75" x14ac:dyDescent="0.25">
      <c r="A24" s="102" t="s">
        <v>110</v>
      </c>
      <c r="B24" s="103" t="s">
        <v>123</v>
      </c>
      <c r="C24" s="6" t="s">
        <v>257</v>
      </c>
      <c r="D24" s="6">
        <v>3375.4621436000039</v>
      </c>
      <c r="E24" s="6">
        <v>0</v>
      </c>
      <c r="F24" s="6">
        <v>0</v>
      </c>
      <c r="G24" s="6"/>
      <c r="H24" s="157"/>
      <c r="I24" s="157">
        <f t="shared" si="3"/>
        <v>3375.4621436000039</v>
      </c>
      <c r="J24" s="157"/>
      <c r="K24" s="25">
        <f t="shared" si="4"/>
        <v>3375.4621436000039</v>
      </c>
    </row>
    <row r="25" spans="1:11" ht="33.75" x14ac:dyDescent="0.25">
      <c r="A25" s="102" t="s">
        <v>111</v>
      </c>
      <c r="B25" s="103" t="s">
        <v>124</v>
      </c>
      <c r="C25" s="6" t="s">
        <v>257</v>
      </c>
      <c r="D25" s="6">
        <v>0</v>
      </c>
      <c r="E25" s="6">
        <v>871.08701439999959</v>
      </c>
      <c r="F25" s="6">
        <v>0</v>
      </c>
      <c r="G25" s="6"/>
      <c r="H25" s="157"/>
      <c r="I25" s="157">
        <f t="shared" si="3"/>
        <v>871.08701439999959</v>
      </c>
      <c r="J25" s="157"/>
      <c r="K25" s="25">
        <f t="shared" si="4"/>
        <v>871.08701439999959</v>
      </c>
    </row>
    <row r="26" spans="1:11" ht="33.75" x14ac:dyDescent="0.25">
      <c r="A26" s="102" t="s">
        <v>112</v>
      </c>
      <c r="B26" s="103" t="s">
        <v>131</v>
      </c>
      <c r="C26" s="6" t="s">
        <v>257</v>
      </c>
      <c r="D26" s="6">
        <v>0</v>
      </c>
      <c r="E26" s="6">
        <v>0</v>
      </c>
      <c r="F26" s="6">
        <v>14372.935565999998</v>
      </c>
      <c r="G26" s="6"/>
      <c r="H26" s="157"/>
      <c r="I26" s="157">
        <f t="shared" si="3"/>
        <v>14372.935565999998</v>
      </c>
      <c r="J26" s="157"/>
      <c r="K26" s="25">
        <f t="shared" si="4"/>
        <v>14372.935565999998</v>
      </c>
    </row>
    <row r="27" spans="1:11" ht="33.75" x14ac:dyDescent="0.25">
      <c r="A27" s="102" t="s">
        <v>113</v>
      </c>
      <c r="B27" s="108" t="s">
        <v>132</v>
      </c>
      <c r="C27" s="6" t="s">
        <v>257</v>
      </c>
      <c r="D27" s="6">
        <v>0</v>
      </c>
      <c r="E27" s="6">
        <v>0</v>
      </c>
      <c r="F27" s="6">
        <v>0</v>
      </c>
      <c r="G27" s="6">
        <v>1480.8479135999999</v>
      </c>
      <c r="H27" s="157"/>
      <c r="I27" s="157">
        <f t="shared" si="3"/>
        <v>1480.8479135999999</v>
      </c>
      <c r="J27" s="157"/>
      <c r="K27" s="25">
        <f t="shared" si="4"/>
        <v>1480.8479135999999</v>
      </c>
    </row>
    <row r="28" spans="1:11" ht="33.75" x14ac:dyDescent="0.25">
      <c r="A28" s="76" t="s">
        <v>258</v>
      </c>
      <c r="B28" s="108" t="s">
        <v>259</v>
      </c>
      <c r="C28" s="6" t="s">
        <v>260</v>
      </c>
      <c r="D28" s="6">
        <v>14539.076999999999</v>
      </c>
      <c r="E28" s="6">
        <v>0</v>
      </c>
      <c r="F28" s="6">
        <v>0</v>
      </c>
      <c r="G28" s="6"/>
      <c r="H28" s="157"/>
      <c r="I28" s="157">
        <f t="shared" si="3"/>
        <v>14539.076999999999</v>
      </c>
      <c r="J28" s="157"/>
      <c r="K28" s="25">
        <f t="shared" si="4"/>
        <v>14539.076999999999</v>
      </c>
    </row>
    <row r="29" spans="1:11" ht="34.5" thickBot="1" x14ac:dyDescent="0.3">
      <c r="A29" s="131" t="s">
        <v>261</v>
      </c>
      <c r="B29" s="132" t="s">
        <v>262</v>
      </c>
      <c r="C29" s="135" t="s">
        <v>256</v>
      </c>
      <c r="D29" s="114">
        <v>133887.77499999999</v>
      </c>
      <c r="E29" s="114">
        <v>138167.77499999999</v>
      </c>
      <c r="F29" s="114">
        <v>195407.77499999999</v>
      </c>
      <c r="G29" s="114">
        <v>40732.489000000001</v>
      </c>
      <c r="H29" s="197"/>
      <c r="I29" s="197">
        <f t="shared" si="3"/>
        <v>508195.81399999995</v>
      </c>
      <c r="J29" s="197"/>
      <c r="K29" s="36">
        <f t="shared" si="4"/>
        <v>508195.81399999995</v>
      </c>
    </row>
    <row r="30" spans="1:11" ht="15.75" thickBot="1" x14ac:dyDescent="0.3">
      <c r="A30" s="28"/>
      <c r="B30" s="29" t="s">
        <v>9</v>
      </c>
      <c r="C30" s="30"/>
      <c r="D30" s="30">
        <f>SUM(D22:D29)</f>
        <v>155177.77628719999</v>
      </c>
      <c r="E30" s="30">
        <f>SUM(E22:E29)</f>
        <v>146007.55805279998</v>
      </c>
      <c r="F30" s="30">
        <f>SUM(F22:F29)</f>
        <v>209780.71056599999</v>
      </c>
      <c r="G30" s="30">
        <f>SUM(G22:G29)</f>
        <v>42213.336913600004</v>
      </c>
      <c r="H30" s="30">
        <f>SUM(H22:H29)</f>
        <v>0</v>
      </c>
      <c r="I30" s="161">
        <f>D30+E30+F30+G30+H30</f>
        <v>553179.38181959989</v>
      </c>
      <c r="J30" s="30">
        <f>SUM(J22:J29)</f>
        <v>0</v>
      </c>
      <c r="K30" s="34">
        <f>I30+J30</f>
        <v>553179.38181959989</v>
      </c>
    </row>
    <row r="31" spans="1:11" x14ac:dyDescent="0.25">
      <c r="A31" s="64" t="s">
        <v>38</v>
      </c>
      <c r="B31" s="79" t="s">
        <v>12</v>
      </c>
      <c r="C31" s="80"/>
      <c r="D31" s="80"/>
      <c r="E31" s="80"/>
      <c r="F31" s="80"/>
      <c r="G31" s="80"/>
      <c r="H31" s="80"/>
      <c r="I31" s="80"/>
      <c r="J31" s="80"/>
      <c r="K31" s="81"/>
    </row>
    <row r="32" spans="1:11" ht="33.75" x14ac:dyDescent="0.25">
      <c r="A32" s="102" t="s">
        <v>263</v>
      </c>
      <c r="B32" s="103" t="s">
        <v>115</v>
      </c>
      <c r="C32" s="111" t="s">
        <v>256</v>
      </c>
      <c r="D32" s="6">
        <v>259027.211050782</v>
      </c>
      <c r="E32" s="6">
        <v>0</v>
      </c>
      <c r="F32" s="6">
        <v>0</v>
      </c>
      <c r="G32" s="6"/>
      <c r="H32" s="6"/>
      <c r="I32" s="6">
        <f t="shared" ref="I32:I42" si="5">D32+E32+F32+G32+H32</f>
        <v>259027.211050782</v>
      </c>
      <c r="J32" s="6"/>
      <c r="K32" s="25">
        <f t="shared" ref="K32:K42" si="6">I32+J32</f>
        <v>259027.211050782</v>
      </c>
    </row>
    <row r="33" spans="1:11" ht="45" x14ac:dyDescent="0.25">
      <c r="A33" s="102" t="s">
        <v>264</v>
      </c>
      <c r="B33" s="7" t="s">
        <v>116</v>
      </c>
      <c r="C33" s="111" t="s">
        <v>257</v>
      </c>
      <c r="D33" s="6">
        <v>6887.5055876000042</v>
      </c>
      <c r="E33" s="6">
        <v>0</v>
      </c>
      <c r="F33" s="6">
        <v>0</v>
      </c>
      <c r="G33" s="6"/>
      <c r="H33" s="6"/>
      <c r="I33" s="6">
        <f t="shared" si="5"/>
        <v>6887.5055876000042</v>
      </c>
      <c r="J33" s="6"/>
      <c r="K33" s="25">
        <f t="shared" si="6"/>
        <v>6887.5055876000042</v>
      </c>
    </row>
    <row r="34" spans="1:11" ht="33.75" customHeight="1" x14ac:dyDescent="0.25">
      <c r="A34" s="102" t="s">
        <v>265</v>
      </c>
      <c r="B34" s="7" t="s">
        <v>137</v>
      </c>
      <c r="C34" s="111" t="s">
        <v>260</v>
      </c>
      <c r="D34" s="6">
        <v>0</v>
      </c>
      <c r="E34" s="6">
        <v>9448.1160000000018</v>
      </c>
      <c r="F34" s="6">
        <v>0</v>
      </c>
      <c r="G34" s="6"/>
      <c r="H34" s="6"/>
      <c r="I34" s="6">
        <f t="shared" si="5"/>
        <v>9448.1160000000018</v>
      </c>
      <c r="J34" s="6"/>
      <c r="K34" s="25">
        <f t="shared" si="6"/>
        <v>9448.1160000000018</v>
      </c>
    </row>
    <row r="35" spans="1:11" ht="33.75" x14ac:dyDescent="0.25">
      <c r="A35" s="102" t="s">
        <v>266</v>
      </c>
      <c r="B35" s="103" t="s">
        <v>138</v>
      </c>
      <c r="C35" s="111" t="s">
        <v>260</v>
      </c>
      <c r="D35" s="6">
        <v>0</v>
      </c>
      <c r="E35" s="6">
        <v>0</v>
      </c>
      <c r="F35" s="6">
        <v>2198.3712000000005</v>
      </c>
      <c r="G35" s="6"/>
      <c r="H35" s="6"/>
      <c r="I35" s="6">
        <f t="shared" si="5"/>
        <v>2198.3712000000005</v>
      </c>
      <c r="J35" s="6"/>
      <c r="K35" s="25">
        <f t="shared" si="6"/>
        <v>2198.3712000000005</v>
      </c>
    </row>
    <row r="36" spans="1:11" ht="33.75" x14ac:dyDescent="0.25">
      <c r="A36" s="102" t="s">
        <v>267</v>
      </c>
      <c r="B36" s="103" t="s">
        <v>139</v>
      </c>
      <c r="C36" s="111" t="s">
        <v>260</v>
      </c>
      <c r="D36" s="6">
        <v>0</v>
      </c>
      <c r="E36" s="6">
        <v>0</v>
      </c>
      <c r="F36" s="6">
        <v>6517.2044000000014</v>
      </c>
      <c r="G36" s="6"/>
      <c r="H36" s="6"/>
      <c r="I36" s="6">
        <f t="shared" si="5"/>
        <v>6517.2044000000014</v>
      </c>
      <c r="J36" s="6"/>
      <c r="K36" s="25">
        <f t="shared" si="6"/>
        <v>6517.2044000000014</v>
      </c>
    </row>
    <row r="37" spans="1:11" ht="33.75" x14ac:dyDescent="0.25">
      <c r="A37" s="102" t="s">
        <v>268</v>
      </c>
      <c r="B37" s="103" t="s">
        <v>140</v>
      </c>
      <c r="C37" s="111" t="s">
        <v>260</v>
      </c>
      <c r="D37" s="6">
        <v>0</v>
      </c>
      <c r="E37" s="6">
        <v>0</v>
      </c>
      <c r="F37" s="6">
        <v>2436.9472000000005</v>
      </c>
      <c r="G37" s="6"/>
      <c r="H37" s="6"/>
      <c r="I37" s="6">
        <f t="shared" si="5"/>
        <v>2436.9472000000005</v>
      </c>
      <c r="J37" s="6"/>
      <c r="K37" s="25">
        <f t="shared" si="6"/>
        <v>2436.9472000000005</v>
      </c>
    </row>
    <row r="38" spans="1:11" ht="33.75" x14ac:dyDescent="0.25">
      <c r="A38" s="102" t="s">
        <v>269</v>
      </c>
      <c r="B38" s="103" t="s">
        <v>141</v>
      </c>
      <c r="C38" s="111" t="s">
        <v>260</v>
      </c>
      <c r="D38" s="6">
        <v>0</v>
      </c>
      <c r="E38" s="6">
        <v>0</v>
      </c>
      <c r="F38" s="6">
        <v>3127.9496000000004</v>
      </c>
      <c r="G38" s="6"/>
      <c r="H38" s="6"/>
      <c r="I38" s="6">
        <f t="shared" si="5"/>
        <v>3127.9496000000004</v>
      </c>
      <c r="J38" s="6"/>
      <c r="K38" s="25">
        <f t="shared" si="6"/>
        <v>3127.9496000000004</v>
      </c>
    </row>
    <row r="39" spans="1:11" ht="33.75" x14ac:dyDescent="0.25">
      <c r="A39" s="102" t="s">
        <v>270</v>
      </c>
      <c r="B39" s="103" t="s">
        <v>142</v>
      </c>
      <c r="C39" s="111" t="s">
        <v>260</v>
      </c>
      <c r="D39" s="6">
        <v>0</v>
      </c>
      <c r="E39" s="6">
        <v>0</v>
      </c>
      <c r="F39" s="6">
        <v>0</v>
      </c>
      <c r="G39" s="6">
        <v>6408.3968000000013</v>
      </c>
      <c r="H39" s="6"/>
      <c r="I39" s="6">
        <f t="shared" si="5"/>
        <v>6408.3968000000013</v>
      </c>
      <c r="J39" s="6"/>
      <c r="K39" s="25">
        <f t="shared" si="6"/>
        <v>6408.3968000000013</v>
      </c>
    </row>
    <row r="40" spans="1:11" ht="33.75" x14ac:dyDescent="0.25">
      <c r="A40" s="102" t="s">
        <v>271</v>
      </c>
      <c r="B40" s="103" t="s">
        <v>143</v>
      </c>
      <c r="C40" s="111" t="s">
        <v>260</v>
      </c>
      <c r="D40" s="6">
        <v>4173.1000000000013</v>
      </c>
      <c r="E40" s="6">
        <v>0</v>
      </c>
      <c r="F40" s="6">
        <v>0</v>
      </c>
      <c r="G40" s="6">
        <v>0</v>
      </c>
      <c r="H40" s="6"/>
      <c r="I40" s="6">
        <f t="shared" si="5"/>
        <v>4173.1000000000013</v>
      </c>
      <c r="J40" s="6"/>
      <c r="K40" s="25">
        <f t="shared" si="6"/>
        <v>4173.1000000000013</v>
      </c>
    </row>
    <row r="41" spans="1:11" ht="34.5" thickBot="1" x14ac:dyDescent="0.3">
      <c r="A41" s="102" t="s">
        <v>272</v>
      </c>
      <c r="B41" s="103" t="s">
        <v>144</v>
      </c>
      <c r="C41" s="111" t="s">
        <v>260</v>
      </c>
      <c r="D41" s="6"/>
      <c r="E41" s="6"/>
      <c r="F41" s="6"/>
      <c r="G41" s="6">
        <v>6728.6527999999998</v>
      </c>
      <c r="H41" s="6"/>
      <c r="I41" s="6">
        <f t="shared" si="5"/>
        <v>6728.6527999999998</v>
      </c>
      <c r="J41" s="6"/>
      <c r="K41" s="25">
        <f t="shared" si="6"/>
        <v>6728.6527999999998</v>
      </c>
    </row>
    <row r="42" spans="1:11" ht="15.75" thickBot="1" x14ac:dyDescent="0.3">
      <c r="A42" s="28"/>
      <c r="B42" s="29" t="s">
        <v>9</v>
      </c>
      <c r="C42" s="30"/>
      <c r="D42" s="30">
        <f>SUM(D32:D41)</f>
        <v>270087.81663838198</v>
      </c>
      <c r="E42" s="30">
        <f>SUM(E32:E41)</f>
        <v>9448.1160000000018</v>
      </c>
      <c r="F42" s="30">
        <f>SUM(F32:F41)</f>
        <v>14280.472400000002</v>
      </c>
      <c r="G42" s="30">
        <f>SUM(G32:G41)</f>
        <v>13137.049600000002</v>
      </c>
      <c r="H42" s="30">
        <f>SUM(H32:H41)</f>
        <v>0</v>
      </c>
      <c r="I42" s="161">
        <f t="shared" si="5"/>
        <v>306953.45463838201</v>
      </c>
      <c r="J42" s="167">
        <f>SUM(J32:J41)</f>
        <v>0</v>
      </c>
      <c r="K42" s="34">
        <f t="shared" si="6"/>
        <v>306953.45463838201</v>
      </c>
    </row>
    <row r="43" spans="1:11" x14ac:dyDescent="0.25">
      <c r="A43" s="64" t="s">
        <v>13</v>
      </c>
      <c r="B43" s="265" t="s">
        <v>14</v>
      </c>
      <c r="C43" s="270"/>
      <c r="D43" s="270"/>
      <c r="E43" s="270"/>
      <c r="F43" s="270"/>
      <c r="G43" s="270"/>
      <c r="H43" s="270"/>
      <c r="I43" s="270"/>
      <c r="J43" s="270"/>
      <c r="K43" s="271"/>
    </row>
    <row r="44" spans="1:11" ht="33.75" x14ac:dyDescent="0.25">
      <c r="A44" s="113" t="s">
        <v>15</v>
      </c>
      <c r="B44" s="72" t="s">
        <v>49</v>
      </c>
      <c r="C44" s="144" t="s">
        <v>256</v>
      </c>
      <c r="D44" s="119">
        <v>12712.201001049998</v>
      </c>
      <c r="E44" s="119">
        <v>25944.717002348039</v>
      </c>
      <c r="F44" s="119"/>
      <c r="G44" s="119"/>
      <c r="H44" s="119"/>
      <c r="I44" s="72">
        <f t="shared" ref="I44" si="7">D44+E44+F44+G44+H44</f>
        <v>38656.918003398037</v>
      </c>
      <c r="J44" s="119"/>
      <c r="K44" s="145">
        <f t="shared" ref="K44" si="8">I44+J44</f>
        <v>38656.918003398037</v>
      </c>
    </row>
    <row r="45" spans="1:11" ht="15.75" thickBot="1" x14ac:dyDescent="0.3">
      <c r="A45" s="165"/>
      <c r="B45" s="166" t="s">
        <v>9</v>
      </c>
      <c r="C45" s="44"/>
      <c r="D45" s="44">
        <f t="shared" ref="D45:K45" si="9">SUM(D44:D44)</f>
        <v>12712.201001049998</v>
      </c>
      <c r="E45" s="44">
        <f t="shared" si="9"/>
        <v>25944.717002348039</v>
      </c>
      <c r="F45" s="44">
        <f t="shared" si="9"/>
        <v>0</v>
      </c>
      <c r="G45" s="44">
        <f t="shared" si="9"/>
        <v>0</v>
      </c>
      <c r="H45" s="44">
        <f t="shared" si="9"/>
        <v>0</v>
      </c>
      <c r="I45" s="44">
        <f t="shared" si="9"/>
        <v>38656.918003398037</v>
      </c>
      <c r="J45" s="44">
        <f t="shared" si="9"/>
        <v>0</v>
      </c>
      <c r="K45" s="44">
        <f t="shared" si="9"/>
        <v>38656.918003398037</v>
      </c>
    </row>
    <row r="46" spans="1:11" hidden="1" x14ac:dyDescent="0.25">
      <c r="A46" s="64" t="s">
        <v>16</v>
      </c>
      <c r="B46" s="261" t="s">
        <v>17</v>
      </c>
      <c r="C46" s="262"/>
      <c r="D46" s="262"/>
      <c r="E46" s="262"/>
      <c r="F46" s="262"/>
      <c r="G46" s="262"/>
      <c r="H46" s="262"/>
      <c r="I46" s="262"/>
      <c r="J46" s="262"/>
      <c r="K46" s="263"/>
    </row>
    <row r="47" spans="1:11" ht="45" hidden="1" x14ac:dyDescent="0.25">
      <c r="A47" s="66" t="s">
        <v>18</v>
      </c>
      <c r="B47" s="20" t="s">
        <v>94</v>
      </c>
      <c r="C47" s="111" t="s">
        <v>256</v>
      </c>
      <c r="D47" s="67"/>
      <c r="E47" s="67"/>
      <c r="F47" s="67"/>
      <c r="G47" s="67"/>
      <c r="H47" s="160"/>
      <c r="I47" s="160">
        <f>D47+E47+F47+G47+H47</f>
        <v>0</v>
      </c>
      <c r="J47" s="160"/>
      <c r="K47" s="68">
        <f>I47+J47</f>
        <v>0</v>
      </c>
    </row>
    <row r="48" spans="1:11" ht="15.75" hidden="1" thickBot="1" x14ac:dyDescent="0.3">
      <c r="A48" s="28"/>
      <c r="B48" s="29" t="s">
        <v>9</v>
      </c>
      <c r="C48" s="30"/>
      <c r="D48" s="30">
        <f>D47</f>
        <v>0</v>
      </c>
      <c r="E48" s="30">
        <f>E47</f>
        <v>0</v>
      </c>
      <c r="F48" s="30">
        <f>F47</f>
        <v>0</v>
      </c>
      <c r="G48" s="30">
        <f>G47</f>
        <v>0</v>
      </c>
      <c r="H48" s="30">
        <f>H47</f>
        <v>0</v>
      </c>
      <c r="I48" s="161">
        <f>D48+E48+F48+G48+H48</f>
        <v>0</v>
      </c>
      <c r="J48" s="30">
        <f>J47</f>
        <v>0</v>
      </c>
      <c r="K48" s="171">
        <f>K47</f>
        <v>0</v>
      </c>
    </row>
    <row r="49" spans="1:17" ht="24.75" customHeight="1" thickBot="1" x14ac:dyDescent="0.3">
      <c r="A49" s="64" t="s">
        <v>21</v>
      </c>
      <c r="B49" s="264" t="s">
        <v>40</v>
      </c>
      <c r="C49" s="264"/>
      <c r="D49" s="264"/>
      <c r="E49" s="264"/>
      <c r="F49" s="264"/>
      <c r="G49" s="264"/>
      <c r="H49" s="265"/>
      <c r="I49" s="265"/>
      <c r="J49" s="265"/>
      <c r="K49" s="266"/>
    </row>
    <row r="50" spans="1:17" ht="34.5" thickBot="1" x14ac:dyDescent="0.3">
      <c r="A50" s="28" t="s">
        <v>23</v>
      </c>
      <c r="B50" s="140" t="s">
        <v>114</v>
      </c>
      <c r="C50" s="141" t="s">
        <v>256</v>
      </c>
      <c r="D50" s="43">
        <v>100000</v>
      </c>
      <c r="E50" s="43"/>
      <c r="F50" s="43"/>
      <c r="G50" s="43"/>
      <c r="H50" s="161"/>
      <c r="I50" s="161">
        <f>D50+E50+F50+G50+H50</f>
        <v>100000</v>
      </c>
      <c r="J50" s="161"/>
      <c r="K50" s="34">
        <f>I50+J50</f>
        <v>100000</v>
      </c>
    </row>
    <row r="51" spans="1:17" ht="15.75" thickBot="1" x14ac:dyDescent="0.3">
      <c r="A51" s="17"/>
      <c r="B51" s="18" t="s">
        <v>9</v>
      </c>
      <c r="C51" s="19"/>
      <c r="D51" s="19">
        <f t="shared" ref="D51:H51" si="10">D50</f>
        <v>100000</v>
      </c>
      <c r="E51" s="19">
        <f t="shared" si="10"/>
        <v>0</v>
      </c>
      <c r="F51" s="19">
        <f t="shared" si="10"/>
        <v>0</v>
      </c>
      <c r="G51" s="19">
        <f t="shared" si="10"/>
        <v>0</v>
      </c>
      <c r="H51" s="19">
        <f t="shared" si="10"/>
        <v>0</v>
      </c>
      <c r="I51" s="161">
        <f>D51+E51+F51+G51+H51</f>
        <v>100000</v>
      </c>
      <c r="J51" s="159">
        <f t="shared" ref="J51" si="11">J50</f>
        <v>0</v>
      </c>
      <c r="K51" s="121">
        <f>K50</f>
        <v>100000</v>
      </c>
      <c r="L51" s="9"/>
      <c r="M51" s="9"/>
      <c r="N51" s="9"/>
      <c r="O51" s="9"/>
      <c r="P51" s="9"/>
      <c r="Q51" s="9"/>
    </row>
    <row r="52" spans="1:17" ht="15.75" thickBot="1" x14ac:dyDescent="0.3">
      <c r="A52" s="28"/>
      <c r="B52" s="29" t="s">
        <v>19</v>
      </c>
      <c r="C52" s="30"/>
      <c r="D52" s="77">
        <f>D51+D48+D45+D42+D30+D20</f>
        <v>558201.05854663206</v>
      </c>
      <c r="E52" s="77">
        <f>E51+E48+E45+E42+E30+E20</f>
        <v>252222.51144902478</v>
      </c>
      <c r="F52" s="77">
        <f>F51+F48+F45+F42+F30+F20</f>
        <v>416304.27952763048</v>
      </c>
      <c r="G52" s="77">
        <f>G51+G48+G45+G42+G30+G20</f>
        <v>55350.386513600009</v>
      </c>
      <c r="H52" s="77">
        <f>H51+H48+H45+H42+H30+H20</f>
        <v>0</v>
      </c>
      <c r="I52" s="161">
        <f t="shared" ref="I52" si="12">D52+E52+F52+G52+H52</f>
        <v>1282078.2360368874</v>
      </c>
      <c r="J52" s="162">
        <f>J51+J48+J45+J42+J30+J20</f>
        <v>0</v>
      </c>
      <c r="K52" s="98">
        <f>K51+K48+K45+K42+K30+K20</f>
        <v>1282078.2360368872</v>
      </c>
      <c r="Q52" s="9"/>
    </row>
    <row r="53" spans="1:17" ht="100.5" customHeight="1" thickBot="1" x14ac:dyDescent="0.3">
      <c r="A53" s="259" t="s">
        <v>254</v>
      </c>
      <c r="B53" s="260"/>
      <c r="C53" s="260"/>
      <c r="D53" s="260"/>
      <c r="E53" s="260"/>
      <c r="F53" s="260"/>
      <c r="G53" s="260"/>
      <c r="H53" s="260"/>
      <c r="I53" s="260"/>
      <c r="J53" s="260"/>
      <c r="K53" s="260"/>
      <c r="L53" s="9"/>
      <c r="M53" s="9"/>
      <c r="N53" s="9"/>
      <c r="O53" s="9"/>
      <c r="P53" s="9"/>
      <c r="Q53" s="9"/>
    </row>
    <row r="54" spans="1:17" ht="15" customHeight="1" x14ac:dyDescent="0.25">
      <c r="A54" s="281" t="s">
        <v>310</v>
      </c>
      <c r="B54" s="284" t="s">
        <v>1</v>
      </c>
      <c r="C54" s="287"/>
      <c r="D54" s="293" t="s">
        <v>184</v>
      </c>
      <c r="E54" s="294"/>
      <c r="F54" s="294"/>
      <c r="G54" s="294"/>
      <c r="H54" s="294"/>
      <c r="I54" s="294"/>
      <c r="J54" s="295"/>
      <c r="K54" s="290" t="s">
        <v>2</v>
      </c>
      <c r="L54" s="9"/>
      <c r="M54" s="9"/>
      <c r="N54" s="9"/>
      <c r="O54" s="9"/>
      <c r="P54" s="9"/>
      <c r="Q54" s="9"/>
    </row>
    <row r="55" spans="1:17" x14ac:dyDescent="0.25">
      <c r="A55" s="282"/>
      <c r="B55" s="285"/>
      <c r="C55" s="288"/>
      <c r="D55" s="272">
        <v>2025</v>
      </c>
      <c r="E55" s="272">
        <v>2026</v>
      </c>
      <c r="F55" s="272">
        <v>2027</v>
      </c>
      <c r="G55" s="272">
        <v>2028</v>
      </c>
      <c r="H55" s="272">
        <v>2029</v>
      </c>
      <c r="I55" s="272" t="s">
        <v>183</v>
      </c>
      <c r="J55" s="150" t="s">
        <v>190</v>
      </c>
      <c r="K55" s="291"/>
      <c r="L55" s="9"/>
      <c r="M55" s="9"/>
      <c r="N55" s="9"/>
      <c r="O55" s="9"/>
      <c r="P55" s="9"/>
      <c r="Q55" s="9"/>
    </row>
    <row r="56" spans="1:17" ht="33.75" customHeight="1" thickBot="1" x14ac:dyDescent="0.3">
      <c r="A56" s="283"/>
      <c r="B56" s="286"/>
      <c r="C56" s="289"/>
      <c r="D56" s="273"/>
      <c r="E56" s="273"/>
      <c r="F56" s="273"/>
      <c r="G56" s="273"/>
      <c r="H56" s="273"/>
      <c r="I56" s="273"/>
      <c r="J56" s="151" t="s">
        <v>287</v>
      </c>
      <c r="K56" s="292"/>
    </row>
    <row r="57" spans="1:17" ht="15.75" thickBot="1" x14ac:dyDescent="0.3">
      <c r="A57" s="257" t="s">
        <v>3</v>
      </c>
      <c r="B57" s="258"/>
      <c r="C57" s="15"/>
      <c r="D57" s="15"/>
      <c r="E57" s="15"/>
      <c r="F57" s="15"/>
      <c r="G57" s="15"/>
      <c r="H57" s="163"/>
      <c r="I57" s="163"/>
      <c r="J57" s="163"/>
      <c r="K57" s="16"/>
      <c r="L57" s="9"/>
      <c r="M57" s="9"/>
      <c r="N57" s="9"/>
      <c r="O57" s="9"/>
      <c r="P57" s="9"/>
      <c r="Q57" s="9"/>
    </row>
    <row r="58" spans="1:17" ht="33.75" x14ac:dyDescent="0.25">
      <c r="A58" s="40">
        <v>3</v>
      </c>
      <c r="B58" s="41" t="s">
        <v>169</v>
      </c>
      <c r="C58" s="21" t="s">
        <v>256</v>
      </c>
      <c r="D58" s="21">
        <v>38748.824209999999</v>
      </c>
      <c r="E58" s="21">
        <v>142152.58578999998</v>
      </c>
      <c r="F58" s="21">
        <v>78298.577560719961</v>
      </c>
      <c r="G58" s="21">
        <v>79244.680370720002</v>
      </c>
      <c r="H58" s="21"/>
      <c r="I58" s="21">
        <f>D58+E58+F58+G58+H58</f>
        <v>338444.66793143994</v>
      </c>
      <c r="J58" s="21"/>
      <c r="K58" s="35">
        <f>I58+J58</f>
        <v>338444.66793143994</v>
      </c>
      <c r="L58" s="9"/>
      <c r="M58" s="9"/>
      <c r="N58" s="9"/>
      <c r="O58" s="9"/>
      <c r="P58" s="9"/>
      <c r="Q58" s="9"/>
    </row>
    <row r="59" spans="1:17" ht="33.75" x14ac:dyDescent="0.25">
      <c r="A59" s="42">
        <v>4</v>
      </c>
      <c r="B59" s="103" t="s">
        <v>57</v>
      </c>
      <c r="C59" s="6" t="s">
        <v>256</v>
      </c>
      <c r="D59" s="6">
        <v>1174.0379000000003</v>
      </c>
      <c r="E59" s="6">
        <v>7798.96605</v>
      </c>
      <c r="F59" s="6">
        <v>7798.96605</v>
      </c>
      <c r="G59" s="6">
        <v>0</v>
      </c>
      <c r="H59" s="6"/>
      <c r="I59" s="6">
        <f t="shared" ref="I59:I79" si="13">D59+E59+F59+G59+H59</f>
        <v>16771.97</v>
      </c>
      <c r="J59" s="6"/>
      <c r="K59" s="25">
        <f t="shared" ref="K59:K79" si="14">I59+J59</f>
        <v>16771.97</v>
      </c>
    </row>
    <row r="60" spans="1:17" ht="45" x14ac:dyDescent="0.25">
      <c r="A60" s="42">
        <v>5</v>
      </c>
      <c r="B60" s="103" t="s">
        <v>58</v>
      </c>
      <c r="C60" s="6" t="s">
        <v>256</v>
      </c>
      <c r="D60" s="6">
        <v>0</v>
      </c>
      <c r="E60" s="6">
        <v>4872.0602000000008</v>
      </c>
      <c r="F60" s="6">
        <v>64728.799800000001</v>
      </c>
      <c r="G60" s="6">
        <v>0</v>
      </c>
      <c r="H60" s="6"/>
      <c r="I60" s="6">
        <f t="shared" si="13"/>
        <v>69600.86</v>
      </c>
      <c r="J60" s="6"/>
      <c r="K60" s="25">
        <f t="shared" si="14"/>
        <v>69600.86</v>
      </c>
    </row>
    <row r="61" spans="1:17" ht="33.75" x14ac:dyDescent="0.25">
      <c r="A61" s="42">
        <v>6</v>
      </c>
      <c r="B61" s="103" t="s">
        <v>59</v>
      </c>
      <c r="C61" s="6" t="s">
        <v>256</v>
      </c>
      <c r="D61" s="6">
        <v>0</v>
      </c>
      <c r="E61" s="6">
        <v>1465.9414000000002</v>
      </c>
      <c r="F61" s="6">
        <v>19476.078600000001</v>
      </c>
      <c r="G61" s="6">
        <v>0</v>
      </c>
      <c r="H61" s="6"/>
      <c r="I61" s="6">
        <f t="shared" si="13"/>
        <v>20942.02</v>
      </c>
      <c r="J61" s="6"/>
      <c r="K61" s="25">
        <f t="shared" si="14"/>
        <v>20942.02</v>
      </c>
    </row>
    <row r="62" spans="1:17" ht="33.75" x14ac:dyDescent="0.25">
      <c r="A62" s="42">
        <v>7</v>
      </c>
      <c r="B62" s="103" t="s">
        <v>60</v>
      </c>
      <c r="C62" s="6" t="s">
        <v>256</v>
      </c>
      <c r="D62" s="6">
        <v>0</v>
      </c>
      <c r="E62" s="6">
        <v>274066.66666666669</v>
      </c>
      <c r="F62" s="6">
        <v>274066.66666666669</v>
      </c>
      <c r="G62" s="6">
        <v>274066.66666666698</v>
      </c>
      <c r="H62" s="6"/>
      <c r="I62" s="6">
        <f t="shared" si="13"/>
        <v>822200.00000000035</v>
      </c>
      <c r="J62" s="6"/>
      <c r="K62" s="25">
        <f t="shared" si="14"/>
        <v>822200.00000000035</v>
      </c>
    </row>
    <row r="63" spans="1:17" ht="33.75" hidden="1" x14ac:dyDescent="0.25">
      <c r="A63" s="42">
        <v>8</v>
      </c>
      <c r="B63" s="103" t="s">
        <v>248</v>
      </c>
      <c r="C63" s="6" t="s">
        <v>256</v>
      </c>
      <c r="D63" s="6">
        <v>0</v>
      </c>
      <c r="E63" s="6">
        <v>0</v>
      </c>
      <c r="F63" s="6">
        <v>0</v>
      </c>
      <c r="G63" s="6">
        <v>0</v>
      </c>
      <c r="H63" s="6"/>
      <c r="I63" s="6">
        <f t="shared" si="13"/>
        <v>0</v>
      </c>
      <c r="J63" s="6"/>
      <c r="K63" s="25">
        <f t="shared" si="14"/>
        <v>0</v>
      </c>
    </row>
    <row r="64" spans="1:17" ht="33.75" hidden="1" x14ac:dyDescent="0.25">
      <c r="A64" s="42">
        <v>9</v>
      </c>
      <c r="B64" s="103" t="s">
        <v>249</v>
      </c>
      <c r="C64" s="6" t="s">
        <v>256</v>
      </c>
      <c r="D64" s="6">
        <v>0</v>
      </c>
      <c r="E64" s="6">
        <v>0</v>
      </c>
      <c r="F64" s="6">
        <v>0</v>
      </c>
      <c r="G64" s="6">
        <v>0</v>
      </c>
      <c r="H64" s="6"/>
      <c r="I64" s="6">
        <f t="shared" si="13"/>
        <v>0</v>
      </c>
      <c r="J64" s="6"/>
      <c r="K64" s="25">
        <f t="shared" si="14"/>
        <v>0</v>
      </c>
    </row>
    <row r="65" spans="1:13" ht="33.75" x14ac:dyDescent="0.25">
      <c r="A65" s="42">
        <v>10</v>
      </c>
      <c r="B65" s="103" t="s">
        <v>45</v>
      </c>
      <c r="C65" s="6" t="s">
        <v>256</v>
      </c>
      <c r="D65" s="6">
        <v>0</v>
      </c>
      <c r="E65" s="6">
        <v>15000</v>
      </c>
      <c r="F65" s="6">
        <v>159558.8960992395</v>
      </c>
      <c r="G65" s="6">
        <v>159558.8960992395</v>
      </c>
      <c r="H65" s="6"/>
      <c r="I65" s="6">
        <f t="shared" si="13"/>
        <v>334117.792198479</v>
      </c>
      <c r="J65" s="6"/>
      <c r="K65" s="25">
        <f t="shared" si="14"/>
        <v>334117.792198479</v>
      </c>
    </row>
    <row r="66" spans="1:13" ht="33.75" x14ac:dyDescent="0.25">
      <c r="A66" s="42">
        <v>11</v>
      </c>
      <c r="B66" s="103" t="s">
        <v>61</v>
      </c>
      <c r="C66" s="6" t="s">
        <v>256</v>
      </c>
      <c r="D66" s="6">
        <v>0</v>
      </c>
      <c r="E66" s="6">
        <v>0</v>
      </c>
      <c r="F66" s="6">
        <v>6207.4537000000009</v>
      </c>
      <c r="G66" s="6">
        <v>82470.456300000005</v>
      </c>
      <c r="H66" s="6"/>
      <c r="I66" s="6">
        <f t="shared" si="13"/>
        <v>88677.91</v>
      </c>
      <c r="J66" s="6"/>
      <c r="K66" s="25">
        <f t="shared" si="14"/>
        <v>88677.91</v>
      </c>
    </row>
    <row r="67" spans="1:13" ht="33.75" x14ac:dyDescent="0.25">
      <c r="A67" s="42">
        <v>12</v>
      </c>
      <c r="B67" s="103" t="s">
        <v>107</v>
      </c>
      <c r="C67" s="6" t="s">
        <v>256</v>
      </c>
      <c r="D67" s="6">
        <v>0</v>
      </c>
      <c r="E67" s="6">
        <v>0</v>
      </c>
      <c r="F67" s="6">
        <v>0</v>
      </c>
      <c r="G67" s="6">
        <v>113201.64</v>
      </c>
      <c r="H67" s="6"/>
      <c r="I67" s="6">
        <f t="shared" si="13"/>
        <v>113201.64</v>
      </c>
      <c r="J67" s="6"/>
      <c r="K67" s="25">
        <f t="shared" si="14"/>
        <v>113201.64</v>
      </c>
    </row>
    <row r="68" spans="1:13" ht="33.75" hidden="1" x14ac:dyDescent="0.25">
      <c r="A68" s="42">
        <v>13</v>
      </c>
      <c r="B68" s="103" t="s">
        <v>102</v>
      </c>
      <c r="C68" s="6" t="s">
        <v>256</v>
      </c>
      <c r="D68" s="6">
        <v>0</v>
      </c>
      <c r="E68" s="6">
        <v>0</v>
      </c>
      <c r="F68" s="6">
        <v>0</v>
      </c>
      <c r="G68" s="6">
        <v>0</v>
      </c>
      <c r="H68" s="6"/>
      <c r="I68" s="6">
        <f t="shared" si="13"/>
        <v>0</v>
      </c>
      <c r="J68" s="6"/>
      <c r="K68" s="25">
        <f t="shared" si="14"/>
        <v>0</v>
      </c>
    </row>
    <row r="69" spans="1:13" ht="33.75" hidden="1" x14ac:dyDescent="0.25">
      <c r="A69" s="42">
        <v>14</v>
      </c>
      <c r="B69" s="103" t="s">
        <v>83</v>
      </c>
      <c r="C69" s="6" t="s">
        <v>256</v>
      </c>
      <c r="D69" s="6">
        <v>0</v>
      </c>
      <c r="E69" s="6">
        <v>0</v>
      </c>
      <c r="F69" s="6">
        <v>0</v>
      </c>
      <c r="G69" s="6">
        <v>0</v>
      </c>
      <c r="H69" s="6"/>
      <c r="I69" s="6">
        <f t="shared" si="13"/>
        <v>0</v>
      </c>
      <c r="J69" s="6"/>
      <c r="K69" s="25">
        <f t="shared" si="14"/>
        <v>0</v>
      </c>
    </row>
    <row r="70" spans="1:13" ht="33.75" hidden="1" x14ac:dyDescent="0.25">
      <c r="A70" s="42">
        <v>15</v>
      </c>
      <c r="B70" s="103" t="s">
        <v>84</v>
      </c>
      <c r="C70" s="6" t="s">
        <v>256</v>
      </c>
      <c r="D70" s="6">
        <v>0</v>
      </c>
      <c r="E70" s="6">
        <v>0</v>
      </c>
      <c r="F70" s="6">
        <v>0</v>
      </c>
      <c r="G70" s="6">
        <v>0</v>
      </c>
      <c r="H70" s="6"/>
      <c r="I70" s="6">
        <f t="shared" si="13"/>
        <v>0</v>
      </c>
      <c r="J70" s="6"/>
      <c r="K70" s="25">
        <f t="shared" si="14"/>
        <v>0</v>
      </c>
    </row>
    <row r="71" spans="1:13" ht="33.75" hidden="1" x14ac:dyDescent="0.25">
      <c r="A71" s="42">
        <v>16</v>
      </c>
      <c r="B71" s="103" t="s">
        <v>91</v>
      </c>
      <c r="C71" s="6" t="s">
        <v>256</v>
      </c>
      <c r="D71" s="6">
        <v>0</v>
      </c>
      <c r="E71" s="6">
        <v>0</v>
      </c>
      <c r="F71" s="6">
        <v>0</v>
      </c>
      <c r="G71" s="6">
        <v>0</v>
      </c>
      <c r="H71" s="6"/>
      <c r="I71" s="6">
        <f t="shared" si="13"/>
        <v>0</v>
      </c>
      <c r="J71" s="6"/>
      <c r="K71" s="25">
        <f t="shared" si="14"/>
        <v>0</v>
      </c>
    </row>
    <row r="72" spans="1:13" ht="33.75" x14ac:dyDescent="0.25">
      <c r="A72" s="42">
        <v>17</v>
      </c>
      <c r="B72" s="103" t="s">
        <v>168</v>
      </c>
      <c r="C72" s="6" t="s">
        <v>256</v>
      </c>
      <c r="D72" s="6"/>
      <c r="E72" s="6"/>
      <c r="F72" s="6">
        <v>135224.2653333334</v>
      </c>
      <c r="G72" s="6">
        <v>67612.132666666657</v>
      </c>
      <c r="H72" s="6"/>
      <c r="I72" s="6">
        <f t="shared" si="13"/>
        <v>202836.39800000004</v>
      </c>
      <c r="J72" s="6"/>
      <c r="K72" s="25">
        <f t="shared" si="14"/>
        <v>202836.39800000004</v>
      </c>
    </row>
    <row r="73" spans="1:13" ht="33.75" x14ac:dyDescent="0.25">
      <c r="A73" s="42">
        <v>18</v>
      </c>
      <c r="B73" s="103" t="s">
        <v>85</v>
      </c>
      <c r="C73" s="6" t="s">
        <v>256</v>
      </c>
      <c r="D73" s="6">
        <v>0</v>
      </c>
      <c r="E73" s="6">
        <v>17034.869600000002</v>
      </c>
      <c r="F73" s="6">
        <v>65014.84503324618</v>
      </c>
      <c r="G73" s="6">
        <v>133826.08736497365</v>
      </c>
      <c r="H73" s="6"/>
      <c r="I73" s="6">
        <f t="shared" si="13"/>
        <v>215875.80199821983</v>
      </c>
      <c r="J73" s="6"/>
      <c r="K73" s="25">
        <f t="shared" si="14"/>
        <v>215875.80199821983</v>
      </c>
    </row>
    <row r="74" spans="1:13" ht="33.75" x14ac:dyDescent="0.25">
      <c r="A74" s="42">
        <v>19</v>
      </c>
      <c r="B74" s="103" t="s">
        <v>86</v>
      </c>
      <c r="C74" s="6" t="s">
        <v>256</v>
      </c>
      <c r="D74" s="6">
        <v>20416.559048409999</v>
      </c>
      <c r="E74" s="6">
        <v>0</v>
      </c>
      <c r="F74" s="6">
        <v>0</v>
      </c>
      <c r="G74" s="6">
        <v>0</v>
      </c>
      <c r="H74" s="6"/>
      <c r="I74" s="6">
        <f t="shared" si="13"/>
        <v>20416.559048409999</v>
      </c>
      <c r="J74" s="6"/>
      <c r="K74" s="25">
        <f t="shared" si="14"/>
        <v>20416.559048409999</v>
      </c>
    </row>
    <row r="75" spans="1:13" ht="33.75" hidden="1" x14ac:dyDescent="0.25">
      <c r="A75" s="42">
        <v>20</v>
      </c>
      <c r="B75" s="103" t="s">
        <v>87</v>
      </c>
      <c r="C75" s="6" t="s">
        <v>256</v>
      </c>
      <c r="D75" s="6">
        <v>0</v>
      </c>
      <c r="E75" s="6">
        <v>0</v>
      </c>
      <c r="F75" s="6">
        <v>0</v>
      </c>
      <c r="G75" s="6">
        <v>0</v>
      </c>
      <c r="H75" s="6"/>
      <c r="I75" s="6">
        <f t="shared" si="13"/>
        <v>0</v>
      </c>
      <c r="J75" s="6"/>
      <c r="K75" s="25">
        <f t="shared" si="14"/>
        <v>0</v>
      </c>
    </row>
    <row r="76" spans="1:13" ht="33.75" x14ac:dyDescent="0.25">
      <c r="A76" s="42">
        <v>21</v>
      </c>
      <c r="B76" s="103" t="s">
        <v>89</v>
      </c>
      <c r="C76" s="6" t="s">
        <v>256</v>
      </c>
      <c r="D76" s="6">
        <v>0</v>
      </c>
      <c r="E76" s="6">
        <v>0</v>
      </c>
      <c r="F76" s="6">
        <v>0</v>
      </c>
      <c r="G76" s="6">
        <v>139826.316790818</v>
      </c>
      <c r="H76" s="6"/>
      <c r="I76" s="6">
        <f t="shared" si="13"/>
        <v>139826.316790818</v>
      </c>
      <c r="J76" s="6"/>
      <c r="K76" s="25">
        <f t="shared" si="14"/>
        <v>139826.316790818</v>
      </c>
    </row>
    <row r="77" spans="1:13" ht="33.75" x14ac:dyDescent="0.25">
      <c r="A77" s="42">
        <v>22</v>
      </c>
      <c r="B77" s="103" t="s">
        <v>96</v>
      </c>
      <c r="C77" s="6" t="s">
        <v>256</v>
      </c>
      <c r="D77" s="6">
        <v>0</v>
      </c>
      <c r="E77" s="6">
        <v>0</v>
      </c>
      <c r="F77" s="6">
        <v>141338.99553560861</v>
      </c>
      <c r="G77" s="6">
        <v>70669.497767804307</v>
      </c>
      <c r="H77" s="6"/>
      <c r="I77" s="6">
        <f t="shared" si="13"/>
        <v>212008.49330341292</v>
      </c>
      <c r="J77" s="6"/>
      <c r="K77" s="25">
        <f t="shared" si="14"/>
        <v>212008.49330341292</v>
      </c>
    </row>
    <row r="78" spans="1:13" ht="33.75" x14ac:dyDescent="0.25">
      <c r="A78" s="42">
        <v>23</v>
      </c>
      <c r="B78" s="103" t="s">
        <v>97</v>
      </c>
      <c r="C78" s="6" t="s">
        <v>256</v>
      </c>
      <c r="D78" s="6">
        <v>25000</v>
      </c>
      <c r="E78" s="6">
        <v>0</v>
      </c>
      <c r="F78" s="6">
        <v>0</v>
      </c>
      <c r="G78" s="6">
        <v>0</v>
      </c>
      <c r="H78" s="6"/>
      <c r="I78" s="6">
        <f t="shared" si="13"/>
        <v>25000</v>
      </c>
      <c r="J78" s="6"/>
      <c r="K78" s="25">
        <f t="shared" si="14"/>
        <v>25000</v>
      </c>
    </row>
    <row r="79" spans="1:13" ht="34.5" thickBot="1" x14ac:dyDescent="0.3">
      <c r="A79" s="22">
        <v>25</v>
      </c>
      <c r="B79" s="23" t="s">
        <v>286</v>
      </c>
      <c r="C79" s="114" t="s">
        <v>256</v>
      </c>
      <c r="D79" s="114">
        <v>29739.897158713371</v>
      </c>
      <c r="E79" s="114">
        <v>0</v>
      </c>
      <c r="F79" s="114">
        <v>0</v>
      </c>
      <c r="G79" s="114"/>
      <c r="H79" s="114"/>
      <c r="I79" s="114">
        <f t="shared" si="13"/>
        <v>29739.897158713371</v>
      </c>
      <c r="J79" s="114"/>
      <c r="K79" s="36">
        <f t="shared" si="14"/>
        <v>29739.897158713371</v>
      </c>
    </row>
    <row r="80" spans="1:13" ht="15.75" thickBot="1" x14ac:dyDescent="0.3">
      <c r="A80" s="28"/>
      <c r="B80" s="29" t="s">
        <v>19</v>
      </c>
      <c r="C80" s="30">
        <v>0</v>
      </c>
      <c r="D80" s="30">
        <f>SUM(D58:D79)</f>
        <v>115079.31831712337</v>
      </c>
      <c r="E80" s="30">
        <f>SUM(E58:E79)</f>
        <v>462391.08970666665</v>
      </c>
      <c r="F80" s="30">
        <f>SUM(F58:F79)</f>
        <v>951713.54437881429</v>
      </c>
      <c r="G80" s="30">
        <f>SUM(G58:G79)</f>
        <v>1120476.374026889</v>
      </c>
      <c r="H80" s="30">
        <f>SUM(H58:H79)</f>
        <v>0</v>
      </c>
      <c r="I80" s="161">
        <f>D80+E80+F80+G80+H80</f>
        <v>2649660.3264294933</v>
      </c>
      <c r="J80" s="167">
        <f>SUM(J58:J79)</f>
        <v>0</v>
      </c>
      <c r="K80" s="171">
        <f>SUM(K58:K79)</f>
        <v>2649660.3264294937</v>
      </c>
      <c r="M80" s="53"/>
    </row>
    <row r="81" spans="1:18" x14ac:dyDescent="0.25">
      <c r="D81" s="12"/>
      <c r="E81" s="12"/>
      <c r="F81" s="12"/>
      <c r="L81" s="12"/>
      <c r="M81" s="12"/>
      <c r="N81" s="12"/>
      <c r="O81" s="12"/>
    </row>
    <row r="82" spans="1:18" ht="122.25" customHeight="1" thickBot="1" x14ac:dyDescent="0.3">
      <c r="A82" s="296" t="s">
        <v>186</v>
      </c>
      <c r="B82" s="296"/>
      <c r="C82" s="296"/>
      <c r="D82" s="296"/>
      <c r="E82" s="296"/>
      <c r="F82" s="296"/>
      <c r="G82" s="296"/>
      <c r="H82" s="296"/>
      <c r="I82" s="296"/>
      <c r="J82" s="296"/>
      <c r="K82" s="296"/>
    </row>
    <row r="83" spans="1:18" ht="15" customHeight="1" x14ac:dyDescent="0.25">
      <c r="A83" s="281" t="s">
        <v>0</v>
      </c>
      <c r="B83" s="284" t="s">
        <v>1</v>
      </c>
      <c r="C83" s="287"/>
      <c r="D83" s="293" t="s">
        <v>184</v>
      </c>
      <c r="E83" s="294"/>
      <c r="F83" s="294"/>
      <c r="G83" s="294"/>
      <c r="H83" s="294"/>
      <c r="I83" s="294"/>
      <c r="J83" s="295"/>
      <c r="K83" s="290" t="s">
        <v>2</v>
      </c>
    </row>
    <row r="84" spans="1:18" x14ac:dyDescent="0.25">
      <c r="A84" s="282"/>
      <c r="B84" s="285"/>
      <c r="C84" s="288"/>
      <c r="D84" s="272">
        <v>2025</v>
      </c>
      <c r="E84" s="272">
        <v>2026</v>
      </c>
      <c r="F84" s="272">
        <v>2027</v>
      </c>
      <c r="G84" s="272">
        <v>2028</v>
      </c>
      <c r="H84" s="272">
        <v>2029</v>
      </c>
      <c r="I84" s="288" t="s">
        <v>183</v>
      </c>
      <c r="J84" s="155" t="s">
        <v>190</v>
      </c>
      <c r="K84" s="291"/>
    </row>
    <row r="85" spans="1:18" ht="15.75" thickBot="1" x14ac:dyDescent="0.3">
      <c r="A85" s="283"/>
      <c r="B85" s="286"/>
      <c r="C85" s="289"/>
      <c r="D85" s="273"/>
      <c r="E85" s="273"/>
      <c r="F85" s="273"/>
      <c r="G85" s="273"/>
      <c r="H85" s="273"/>
      <c r="I85" s="289"/>
      <c r="J85" s="156" t="s">
        <v>287</v>
      </c>
      <c r="K85" s="292"/>
    </row>
    <row r="86" spans="1:18" ht="34.5" thickBot="1" x14ac:dyDescent="0.3">
      <c r="A86" s="172">
        <v>1</v>
      </c>
      <c r="B86" s="38" t="s">
        <v>175</v>
      </c>
      <c r="C86" s="112" t="s">
        <v>256</v>
      </c>
      <c r="D86" s="38">
        <v>20131</v>
      </c>
      <c r="E86" s="38">
        <v>21105</v>
      </c>
      <c r="F86" s="38">
        <v>21038</v>
      </c>
      <c r="G86" s="38">
        <v>22005</v>
      </c>
      <c r="H86" s="164"/>
      <c r="I86" s="164">
        <f>D86+E86+F86+G86+H86</f>
        <v>84279</v>
      </c>
      <c r="J86" s="164"/>
      <c r="K86" s="39">
        <f>I86+J86</f>
        <v>84279</v>
      </c>
    </row>
    <row r="87" spans="1:18" ht="16.5" thickBot="1" x14ac:dyDescent="0.3">
      <c r="A87" s="27"/>
      <c r="B87" s="88" t="s">
        <v>187</v>
      </c>
      <c r="C87" s="37">
        <f>SUM(C85:C86)</f>
        <v>0</v>
      </c>
      <c r="D87" s="30">
        <f t="shared" ref="D87:K87" si="15">D86</f>
        <v>20131</v>
      </c>
      <c r="E87" s="30">
        <f t="shared" si="15"/>
        <v>21105</v>
      </c>
      <c r="F87" s="30">
        <f t="shared" si="15"/>
        <v>21038</v>
      </c>
      <c r="G87" s="30">
        <f t="shared" si="15"/>
        <v>22005</v>
      </c>
      <c r="H87" s="30">
        <f t="shared" si="15"/>
        <v>0</v>
      </c>
      <c r="I87" s="173">
        <f>D87+E87+F87+G87+H87</f>
        <v>84279</v>
      </c>
      <c r="J87" s="30">
        <f>J86</f>
        <v>0</v>
      </c>
      <c r="K87" s="171">
        <f t="shared" si="15"/>
        <v>84279</v>
      </c>
    </row>
    <row r="88" spans="1:18" ht="15.75" thickBot="1" x14ac:dyDescent="0.3"/>
    <row r="89" spans="1:18" ht="15.75" x14ac:dyDescent="0.25">
      <c r="B89" s="89" t="s">
        <v>188</v>
      </c>
      <c r="C89" s="32"/>
      <c r="D89" s="90">
        <f>D87+D80+D52</f>
        <v>693411.3768637554</v>
      </c>
      <c r="E89" s="90">
        <f>E87+E80+E52</f>
        <v>735718.60115569143</v>
      </c>
      <c r="F89" s="90">
        <f>F87+F80+F52</f>
        <v>1389055.8239064447</v>
      </c>
      <c r="G89" s="90">
        <f>G87+G80+G52</f>
        <v>1197831.7605404891</v>
      </c>
      <c r="H89" s="90">
        <f>H87+H80+H52</f>
        <v>0</v>
      </c>
      <c r="I89" s="90">
        <f>D89+E89+F89+G89+H89</f>
        <v>4016017.5624663807</v>
      </c>
      <c r="J89" s="90">
        <f>J87+J80+J52</f>
        <v>0</v>
      </c>
      <c r="K89" s="97">
        <f>K87+K80+K52</f>
        <v>4016017.5624663811</v>
      </c>
      <c r="M89" s="71"/>
    </row>
    <row r="90" spans="1:18" ht="16.5" thickBot="1" x14ac:dyDescent="0.3">
      <c r="B90" s="91" t="s">
        <v>189</v>
      </c>
      <c r="C90" s="33"/>
      <c r="D90" s="92">
        <f>D89+'9 финансирование канализация'!D137</f>
        <v>3194051.6854049233</v>
      </c>
      <c r="E90" s="92">
        <f>E89+'9 финансирование канализация'!E137</f>
        <v>1517547.2059968915</v>
      </c>
      <c r="F90" s="92">
        <f>F89+'9 финансирование канализация'!F137</f>
        <v>2838187.0627167057</v>
      </c>
      <c r="G90" s="92">
        <f>G89+'9 финансирование канализация'!G137</f>
        <v>3302003.9863444068</v>
      </c>
      <c r="H90" s="92">
        <f>H89+'9 финансирование канализация'!H137</f>
        <v>1666300.7154176002</v>
      </c>
      <c r="I90" s="92">
        <f>I89+'9 финансирование канализация'!I137</f>
        <v>12518090.655880528</v>
      </c>
      <c r="J90" s="92">
        <f>J89+'9 финансирование канализация'!J137</f>
        <v>2295458.0000000019</v>
      </c>
      <c r="K90" s="92">
        <f>K89+'9 финансирование канализация'!K137</f>
        <v>14813548.655880529</v>
      </c>
    </row>
    <row r="91" spans="1:18" ht="18.75" x14ac:dyDescent="0.3">
      <c r="F91" s="71"/>
      <c r="H91" s="71"/>
      <c r="I91" s="71"/>
      <c r="K91" s="82"/>
      <c r="R91" s="115"/>
    </row>
    <row r="92" spans="1:18" x14ac:dyDescent="0.25">
      <c r="D92" s="71"/>
      <c r="F92" s="71"/>
    </row>
    <row r="93" spans="1:18" ht="20.25" x14ac:dyDescent="0.3">
      <c r="B93" s="116" t="s">
        <v>255</v>
      </c>
      <c r="K93" s="71"/>
    </row>
    <row r="94" spans="1:18" ht="20.25" x14ac:dyDescent="0.3">
      <c r="B94" s="116"/>
      <c r="D94" s="71"/>
      <c r="E94" s="71"/>
      <c r="F94" s="71"/>
      <c r="G94" s="71"/>
      <c r="K94" s="71"/>
    </row>
    <row r="95" spans="1:18" ht="20.25" customHeight="1" x14ac:dyDescent="0.3">
      <c r="I95" s="153"/>
      <c r="J95" s="153"/>
    </row>
    <row r="96" spans="1:18" ht="20.25" customHeight="1" x14ac:dyDescent="0.3">
      <c r="B96" s="117" t="s">
        <v>253</v>
      </c>
      <c r="D96" s="71"/>
      <c r="E96" s="71"/>
      <c r="F96" s="71"/>
      <c r="G96" s="71"/>
      <c r="H96" s="71"/>
      <c r="K96" s="118"/>
      <c r="L96" s="118"/>
    </row>
    <row r="97" spans="4:11" x14ac:dyDescent="0.25">
      <c r="D97" s="71"/>
      <c r="E97" s="71"/>
      <c r="F97" s="71"/>
      <c r="G97" s="71"/>
    </row>
    <row r="98" spans="4:11" x14ac:dyDescent="0.25">
      <c r="D98" s="71"/>
      <c r="E98" s="71"/>
      <c r="F98" s="71"/>
      <c r="G98" s="71"/>
    </row>
    <row r="99" spans="4:11" x14ac:dyDescent="0.25">
      <c r="D99" s="71"/>
      <c r="E99" s="71"/>
      <c r="F99" s="71"/>
      <c r="G99" s="71"/>
      <c r="H99" s="71"/>
      <c r="I99" s="71"/>
      <c r="J99" s="71"/>
    </row>
    <row r="100" spans="4:11" x14ac:dyDescent="0.25">
      <c r="D100" s="71"/>
      <c r="E100" s="71"/>
      <c r="F100" s="71"/>
      <c r="G100" s="71"/>
      <c r="H100" s="71"/>
      <c r="I100" s="71"/>
      <c r="J100" s="71"/>
      <c r="K100" s="71"/>
    </row>
    <row r="101" spans="4:11" x14ac:dyDescent="0.25">
      <c r="D101" s="71"/>
      <c r="E101" s="71"/>
      <c r="F101" s="71"/>
      <c r="G101" s="71"/>
      <c r="H101" s="71"/>
      <c r="I101" s="71"/>
      <c r="J101" s="71"/>
      <c r="K101" s="71"/>
    </row>
    <row r="102" spans="4:11" x14ac:dyDescent="0.25">
      <c r="G102" s="71"/>
      <c r="H102" s="71"/>
      <c r="I102" s="71"/>
      <c r="J102" s="71"/>
      <c r="K102" s="12"/>
    </row>
    <row r="104" spans="4:11" x14ac:dyDescent="0.25">
      <c r="D104" s="71"/>
      <c r="E104" s="71"/>
      <c r="F104" s="71"/>
      <c r="G104" s="71"/>
      <c r="H104" s="71"/>
      <c r="I104" s="71"/>
      <c r="J104" s="71"/>
      <c r="K104" s="71"/>
    </row>
    <row r="105" spans="4:11" x14ac:dyDescent="0.25">
      <c r="D105" s="71"/>
      <c r="E105" s="71"/>
      <c r="F105" s="71"/>
      <c r="G105" s="71"/>
      <c r="H105" s="71"/>
      <c r="I105" s="71"/>
      <c r="J105" s="71"/>
    </row>
    <row r="106" spans="4:11" x14ac:dyDescent="0.25">
      <c r="D106" s="12"/>
      <c r="E106" s="71"/>
      <c r="F106" s="12"/>
      <c r="G106" s="12"/>
      <c r="H106" s="12"/>
      <c r="I106" s="12"/>
      <c r="J106" s="12"/>
    </row>
    <row r="107" spans="4:11" x14ac:dyDescent="0.25">
      <c r="D107" s="71"/>
      <c r="F107" s="124"/>
    </row>
    <row r="108" spans="4:11" x14ac:dyDescent="0.25">
      <c r="D108" s="71"/>
      <c r="E108" s="71"/>
      <c r="F108" s="71"/>
      <c r="G108" s="71"/>
      <c r="H108" s="71"/>
      <c r="I108" s="71"/>
      <c r="J108" s="71"/>
      <c r="K108" s="71"/>
    </row>
    <row r="109" spans="4:11" x14ac:dyDescent="0.25">
      <c r="D109" s="71"/>
      <c r="E109" s="71"/>
      <c r="F109" s="71"/>
      <c r="G109" s="71"/>
      <c r="H109" s="71"/>
      <c r="I109" s="71"/>
      <c r="J109" s="71"/>
      <c r="K109" s="71"/>
    </row>
    <row r="110" spans="4:11" x14ac:dyDescent="0.25">
      <c r="F110" s="71"/>
      <c r="K110" s="71"/>
    </row>
    <row r="111" spans="4:11" x14ac:dyDescent="0.25">
      <c r="F111" s="124"/>
    </row>
    <row r="112" spans="4:11" x14ac:dyDescent="0.25">
      <c r="F112" s="71"/>
    </row>
    <row r="113" spans="4:11" x14ac:dyDescent="0.25">
      <c r="D113" s="71"/>
      <c r="E113" s="71"/>
      <c r="F113" s="71"/>
      <c r="G113" s="71"/>
      <c r="H113" s="71"/>
      <c r="I113" s="71"/>
      <c r="J113" s="71"/>
      <c r="K113" s="71"/>
    </row>
    <row r="114" spans="4:11" x14ac:dyDescent="0.25">
      <c r="K114" s="71"/>
    </row>
    <row r="182" spans="13:17" x14ac:dyDescent="0.25">
      <c r="M182" s="109">
        <v>1205463.7214487605</v>
      </c>
      <c r="N182" s="3">
        <v>700482.74337062496</v>
      </c>
      <c r="O182" s="3">
        <v>60207.0759808</v>
      </c>
      <c r="P182" s="3">
        <v>27733.903913600014</v>
      </c>
      <c r="Q182" s="3">
        <f>SUM(L182:P182)</f>
        <v>1993887.4447137853</v>
      </c>
    </row>
  </sheetData>
  <mergeCells count="50">
    <mergeCell ref="K83:K85"/>
    <mergeCell ref="D84:D85"/>
    <mergeCell ref="G8:G9"/>
    <mergeCell ref="D8:D9"/>
    <mergeCell ref="H84:H85"/>
    <mergeCell ref="I84:I85"/>
    <mergeCell ref="D7:J7"/>
    <mergeCell ref="D54:J54"/>
    <mergeCell ref="D83:J83"/>
    <mergeCell ref="F84:F85"/>
    <mergeCell ref="E8:E9"/>
    <mergeCell ref="F8:F9"/>
    <mergeCell ref="H8:H9"/>
    <mergeCell ref="I8:I9"/>
    <mergeCell ref="A82:K82"/>
    <mergeCell ref="A83:A85"/>
    <mergeCell ref="B83:B85"/>
    <mergeCell ref="C83:C85"/>
    <mergeCell ref="I55:I56"/>
    <mergeCell ref="G55:G56"/>
    <mergeCell ref="E84:E85"/>
    <mergeCell ref="G84:G85"/>
    <mergeCell ref="D3:K3"/>
    <mergeCell ref="B10:K10"/>
    <mergeCell ref="B11:K11"/>
    <mergeCell ref="E55:E56"/>
    <mergeCell ref="D55:D56"/>
    <mergeCell ref="A5:K5"/>
    <mergeCell ref="A54:A56"/>
    <mergeCell ref="B54:B56"/>
    <mergeCell ref="C54:C56"/>
    <mergeCell ref="K54:K56"/>
    <mergeCell ref="A7:A9"/>
    <mergeCell ref="B7:B9"/>
    <mergeCell ref="C7:C9"/>
    <mergeCell ref="K7:K9"/>
    <mergeCell ref="A14:A15"/>
    <mergeCell ref="B14:B15"/>
    <mergeCell ref="A16:A17"/>
    <mergeCell ref="B16:B17"/>
    <mergeCell ref="A57:B57"/>
    <mergeCell ref="A53:K53"/>
    <mergeCell ref="B46:K46"/>
    <mergeCell ref="B49:K49"/>
    <mergeCell ref="A18:A19"/>
    <mergeCell ref="B18:B19"/>
    <mergeCell ref="B21:K21"/>
    <mergeCell ref="B43:K43"/>
    <mergeCell ref="F55:F56"/>
    <mergeCell ref="H55:H56"/>
  </mergeCells>
  <pageMargins left="0" right="0" top="0" bottom="0" header="0.31496062992125984" footer="0.31496062992125984"/>
  <pageSetup paperSize="9" scale="6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CC"/>
  </sheetPr>
  <dimension ref="A3:Q146"/>
  <sheetViews>
    <sheetView tabSelected="1" view="pageBreakPreview" topLeftCell="A114" zoomScale="60" zoomScaleNormal="100" workbookViewId="0">
      <selection activeCell="A130" sqref="A130:A132"/>
    </sheetView>
  </sheetViews>
  <sheetFormatPr defaultRowHeight="15" x14ac:dyDescent="0.25"/>
  <cols>
    <col min="1" max="1" width="11.140625" style="99" customWidth="1"/>
    <col min="2" max="2" width="53" style="99" customWidth="1"/>
    <col min="3" max="3" width="21.28515625" style="99" customWidth="1"/>
    <col min="4" max="4" width="15.140625" style="99" customWidth="1"/>
    <col min="5" max="5" width="16.85546875" style="99" customWidth="1"/>
    <col min="6" max="8" width="15.28515625" style="99" customWidth="1"/>
    <col min="9" max="9" width="16.42578125" style="99" customWidth="1"/>
    <col min="10" max="10" width="16.7109375" style="99" customWidth="1"/>
    <col min="11" max="11" width="16.5703125" style="99" customWidth="1"/>
    <col min="12" max="12" width="30.140625" style="99" customWidth="1"/>
    <col min="13" max="13" width="22.42578125" style="99" customWidth="1"/>
    <col min="14" max="14" width="33.85546875" style="99" customWidth="1"/>
    <col min="15" max="15" width="16.42578125" style="99" customWidth="1"/>
    <col min="16" max="16" width="14" style="99" customWidth="1"/>
    <col min="17" max="16384" width="9.140625" style="99"/>
  </cols>
  <sheetData>
    <row r="3" spans="1:11" ht="68.25" customHeight="1" x14ac:dyDescent="0.25">
      <c r="D3" s="220" t="s">
        <v>309</v>
      </c>
      <c r="E3" s="220"/>
      <c r="F3" s="220"/>
      <c r="G3" s="220"/>
      <c r="H3" s="220"/>
      <c r="I3" s="220"/>
      <c r="J3" s="220"/>
      <c r="K3" s="220"/>
    </row>
    <row r="4" spans="1:11" ht="20.25" customHeight="1" x14ac:dyDescent="0.25">
      <c r="D4" s="104"/>
      <c r="E4" s="104"/>
      <c r="F4" s="104"/>
      <c r="G4" s="148"/>
      <c r="H4" s="148"/>
      <c r="I4" s="104"/>
      <c r="J4" s="104"/>
      <c r="K4" s="104"/>
    </row>
    <row r="5" spans="1:11" ht="60.75" customHeight="1" x14ac:dyDescent="0.25">
      <c r="B5" s="280" t="s">
        <v>282</v>
      </c>
      <c r="C5" s="280"/>
      <c r="D5" s="280"/>
      <c r="E5" s="280"/>
      <c r="F5" s="280"/>
      <c r="G5" s="280"/>
      <c r="H5" s="280"/>
      <c r="I5" s="280"/>
      <c r="J5" s="280"/>
      <c r="K5" s="280"/>
    </row>
    <row r="6" spans="1:11" ht="15.75" customHeight="1" thickBot="1" x14ac:dyDescent="0.3">
      <c r="B6" s="100"/>
      <c r="C6" s="100"/>
      <c r="D6" s="100"/>
      <c r="E6" s="100"/>
      <c r="F6" s="100"/>
      <c r="G6" s="149"/>
      <c r="H6" s="149"/>
      <c r="I6" s="100"/>
      <c r="J6" s="100"/>
      <c r="K6" s="100"/>
    </row>
    <row r="7" spans="1:11" ht="15" customHeight="1" x14ac:dyDescent="0.25">
      <c r="A7" s="281" t="s">
        <v>311</v>
      </c>
      <c r="B7" s="312" t="s">
        <v>1</v>
      </c>
      <c r="C7" s="325" t="s">
        <v>136</v>
      </c>
      <c r="D7" s="297" t="s">
        <v>184</v>
      </c>
      <c r="E7" s="297"/>
      <c r="F7" s="297"/>
      <c r="G7" s="297"/>
      <c r="H7" s="297"/>
      <c r="I7" s="297"/>
      <c r="J7" s="298"/>
      <c r="K7" s="321" t="s">
        <v>2</v>
      </c>
    </row>
    <row r="8" spans="1:11" x14ac:dyDescent="0.25">
      <c r="A8" s="303"/>
      <c r="B8" s="306"/>
      <c r="C8" s="272"/>
      <c r="D8" s="272">
        <v>2025</v>
      </c>
      <c r="E8" s="272">
        <v>2026</v>
      </c>
      <c r="F8" s="272">
        <v>2027</v>
      </c>
      <c r="G8" s="272">
        <v>2028</v>
      </c>
      <c r="H8" s="272">
        <v>2029</v>
      </c>
      <c r="I8" s="272" t="s">
        <v>183</v>
      </c>
      <c r="J8" s="105" t="s">
        <v>190</v>
      </c>
      <c r="K8" s="322"/>
    </row>
    <row r="9" spans="1:11" ht="40.5" customHeight="1" x14ac:dyDescent="0.25">
      <c r="A9" s="303"/>
      <c r="B9" s="306"/>
      <c r="C9" s="272"/>
      <c r="D9" s="272"/>
      <c r="E9" s="272"/>
      <c r="F9" s="272"/>
      <c r="G9" s="272"/>
      <c r="H9" s="272"/>
      <c r="I9" s="272"/>
      <c r="J9" s="105" t="s">
        <v>287</v>
      </c>
      <c r="K9" s="322"/>
    </row>
    <row r="10" spans="1:11" ht="15" customHeight="1" thickBot="1" x14ac:dyDescent="0.3">
      <c r="A10" s="48"/>
      <c r="B10" s="327" t="s">
        <v>20</v>
      </c>
      <c r="C10" s="327"/>
      <c r="D10" s="327"/>
      <c r="E10" s="327"/>
      <c r="F10" s="327"/>
      <c r="G10" s="327"/>
      <c r="H10" s="327"/>
      <c r="I10" s="327"/>
      <c r="J10" s="327"/>
      <c r="K10" s="328"/>
    </row>
    <row r="11" spans="1:11" ht="21" customHeight="1" thickBot="1" x14ac:dyDescent="0.3">
      <c r="A11" s="78" t="s">
        <v>24</v>
      </c>
      <c r="B11" s="323" t="s">
        <v>22</v>
      </c>
      <c r="C11" s="323"/>
      <c r="D11" s="323"/>
      <c r="E11" s="323"/>
      <c r="F11" s="323"/>
      <c r="G11" s="323"/>
      <c r="H11" s="323"/>
      <c r="I11" s="323"/>
      <c r="J11" s="323"/>
      <c r="K11" s="324"/>
    </row>
    <row r="12" spans="1:11" ht="29.25" customHeight="1" x14ac:dyDescent="0.25">
      <c r="A12" s="65" t="s">
        <v>26</v>
      </c>
      <c r="B12" s="41" t="s">
        <v>50</v>
      </c>
      <c r="C12" s="134" t="s">
        <v>256</v>
      </c>
      <c r="D12" s="21">
        <v>488904.0513044293</v>
      </c>
      <c r="E12" s="21"/>
      <c r="F12" s="21"/>
      <c r="G12" s="21"/>
      <c r="H12" s="21"/>
      <c r="I12" s="21">
        <f>D12+E12+F12+G12+H12</f>
        <v>488904.0513044293</v>
      </c>
      <c r="J12" s="21"/>
      <c r="K12" s="35">
        <f>I12+J12</f>
        <v>488904.0513044293</v>
      </c>
    </row>
    <row r="13" spans="1:11" ht="22.5" x14ac:dyDescent="0.25">
      <c r="A13" s="102" t="s">
        <v>43</v>
      </c>
      <c r="B13" s="103" t="s">
        <v>182</v>
      </c>
      <c r="C13" s="110" t="s">
        <v>256</v>
      </c>
      <c r="D13" s="6">
        <v>0</v>
      </c>
      <c r="E13" s="6"/>
      <c r="F13" s="6"/>
      <c r="G13" s="6"/>
      <c r="H13" s="6"/>
      <c r="I13" s="6">
        <f t="shared" ref="I13:I14" si="0">D13+E13+F13+G13+H13</f>
        <v>0</v>
      </c>
      <c r="J13" s="6"/>
      <c r="K13" s="25">
        <f t="shared" ref="K13:K14" si="1">I13+J13</f>
        <v>0</v>
      </c>
    </row>
    <row r="14" spans="1:11" ht="23.25" thickBot="1" x14ac:dyDescent="0.3">
      <c r="A14" s="14" t="s">
        <v>46</v>
      </c>
      <c r="B14" s="23" t="s">
        <v>51</v>
      </c>
      <c r="C14" s="135" t="s">
        <v>256</v>
      </c>
      <c r="D14" s="114"/>
      <c r="E14" s="114"/>
      <c r="F14" s="114">
        <v>18954.00856599518</v>
      </c>
      <c r="G14" s="114"/>
      <c r="H14" s="114"/>
      <c r="I14" s="114">
        <f t="shared" si="0"/>
        <v>18954.00856599518</v>
      </c>
      <c r="J14" s="114"/>
      <c r="K14" s="36">
        <f t="shared" si="1"/>
        <v>18954.00856599518</v>
      </c>
    </row>
    <row r="15" spans="1:11" ht="15.75" thickBot="1" x14ac:dyDescent="0.3">
      <c r="A15" s="28"/>
      <c r="B15" s="29" t="s">
        <v>9</v>
      </c>
      <c r="C15" s="30"/>
      <c r="D15" s="83">
        <f>SUM(D12:D14)</f>
        <v>488904.0513044293</v>
      </c>
      <c r="E15" s="83">
        <f t="shared" ref="E15:K15" si="2">SUM(E12:E14)</f>
        <v>0</v>
      </c>
      <c r="F15" s="83">
        <f>SUM(F12:F14)</f>
        <v>18954.00856599518</v>
      </c>
      <c r="G15" s="83">
        <f t="shared" ref="G15:H15" si="3">SUM(G12:G14)</f>
        <v>0</v>
      </c>
      <c r="H15" s="83">
        <f t="shared" si="3"/>
        <v>0</v>
      </c>
      <c r="I15" s="83">
        <f>SUM(I12:I14)</f>
        <v>507858.05987042451</v>
      </c>
      <c r="J15" s="83">
        <f t="shared" si="2"/>
        <v>0</v>
      </c>
      <c r="K15" s="83">
        <f t="shared" si="2"/>
        <v>507858.05987042451</v>
      </c>
    </row>
    <row r="16" spans="1:11" ht="15.75" thickBot="1" x14ac:dyDescent="0.3">
      <c r="A16" s="78" t="s">
        <v>27</v>
      </c>
      <c r="B16" s="323" t="s">
        <v>28</v>
      </c>
      <c r="C16" s="323"/>
      <c r="D16" s="323"/>
      <c r="E16" s="323"/>
      <c r="F16" s="323"/>
      <c r="G16" s="323"/>
      <c r="H16" s="323"/>
      <c r="I16" s="323"/>
      <c r="J16" s="323"/>
      <c r="K16" s="324"/>
    </row>
    <row r="17" spans="1:11" ht="22.5" x14ac:dyDescent="0.25">
      <c r="A17" s="75" t="s">
        <v>250</v>
      </c>
      <c r="B17" s="74" t="s">
        <v>284</v>
      </c>
      <c r="C17" s="134"/>
      <c r="D17" s="154"/>
      <c r="E17" s="154"/>
      <c r="F17" s="154"/>
      <c r="G17" s="154"/>
      <c r="H17" s="154"/>
      <c r="I17" s="21">
        <f>D17+E17+F17+G17+H17</f>
        <v>0</v>
      </c>
      <c r="J17" s="154"/>
      <c r="K17" s="122">
        <f>I17+J17</f>
        <v>0</v>
      </c>
    </row>
    <row r="18" spans="1:11" ht="22.5" x14ac:dyDescent="0.25">
      <c r="A18" s="102" t="s">
        <v>29</v>
      </c>
      <c r="B18" s="103" t="s">
        <v>52</v>
      </c>
      <c r="C18" s="110" t="s">
        <v>256</v>
      </c>
      <c r="D18" s="6"/>
      <c r="E18" s="6"/>
      <c r="F18" s="6"/>
      <c r="G18" s="6"/>
      <c r="H18" s="6"/>
      <c r="I18" s="6">
        <f t="shared" ref="I18:I45" si="4">D18+E18+F18+G18+H18</f>
        <v>0</v>
      </c>
      <c r="J18" s="6"/>
      <c r="K18" s="24">
        <f t="shared" ref="K18:K44" si="5">I18+J18</f>
        <v>0</v>
      </c>
    </row>
    <row r="19" spans="1:11" ht="33.75" x14ac:dyDescent="0.25">
      <c r="A19" s="102" t="s">
        <v>30</v>
      </c>
      <c r="B19" s="103" t="s">
        <v>173</v>
      </c>
      <c r="C19" s="110" t="s">
        <v>256</v>
      </c>
      <c r="D19" s="6">
        <v>0</v>
      </c>
      <c r="E19" s="6"/>
      <c r="F19" s="6"/>
      <c r="G19" s="6"/>
      <c r="H19" s="6"/>
      <c r="I19" s="6">
        <f t="shared" si="4"/>
        <v>0</v>
      </c>
      <c r="J19" s="6"/>
      <c r="K19" s="24">
        <f t="shared" si="5"/>
        <v>0</v>
      </c>
    </row>
    <row r="20" spans="1:11" ht="22.5" x14ac:dyDescent="0.25">
      <c r="A20" s="102" t="s">
        <v>31</v>
      </c>
      <c r="B20" s="103" t="s">
        <v>53</v>
      </c>
      <c r="C20" s="110" t="s">
        <v>256</v>
      </c>
      <c r="D20" s="6"/>
      <c r="E20" s="6"/>
      <c r="F20" s="6"/>
      <c r="G20" s="6"/>
      <c r="H20" s="6"/>
      <c r="I20" s="6">
        <f t="shared" si="4"/>
        <v>0</v>
      </c>
      <c r="J20" s="6"/>
      <c r="K20" s="24">
        <f t="shared" si="5"/>
        <v>0</v>
      </c>
    </row>
    <row r="21" spans="1:11" ht="45" x14ac:dyDescent="0.25">
      <c r="A21" s="102" t="s">
        <v>32</v>
      </c>
      <c r="B21" s="103" t="s">
        <v>101</v>
      </c>
      <c r="C21" s="110" t="s">
        <v>256</v>
      </c>
      <c r="D21" s="6">
        <v>0</v>
      </c>
      <c r="E21" s="6"/>
      <c r="F21" s="6"/>
      <c r="G21" s="6"/>
      <c r="H21" s="6"/>
      <c r="I21" s="6">
        <f t="shared" si="4"/>
        <v>0</v>
      </c>
      <c r="J21" s="6"/>
      <c r="K21" s="24">
        <f t="shared" si="5"/>
        <v>0</v>
      </c>
    </row>
    <row r="22" spans="1:11" ht="22.5" x14ac:dyDescent="0.25">
      <c r="A22" s="102" t="s">
        <v>33</v>
      </c>
      <c r="B22" s="103" t="s">
        <v>39</v>
      </c>
      <c r="C22" s="110" t="s">
        <v>256</v>
      </c>
      <c r="D22" s="6">
        <v>0</v>
      </c>
      <c r="E22" s="6"/>
      <c r="F22" s="6"/>
      <c r="G22" s="6"/>
      <c r="H22" s="6"/>
      <c r="I22" s="6">
        <f t="shared" si="4"/>
        <v>0</v>
      </c>
      <c r="J22" s="6"/>
      <c r="K22" s="24">
        <f t="shared" si="5"/>
        <v>0</v>
      </c>
    </row>
    <row r="23" spans="1:11" ht="22.5" x14ac:dyDescent="0.25">
      <c r="A23" s="102" t="s">
        <v>34</v>
      </c>
      <c r="B23" s="103" t="s">
        <v>54</v>
      </c>
      <c r="C23" s="110" t="s">
        <v>256</v>
      </c>
      <c r="D23" s="119"/>
      <c r="E23" s="119"/>
      <c r="F23" s="119"/>
      <c r="G23" s="119"/>
      <c r="H23" s="119"/>
      <c r="I23" s="6">
        <f t="shared" si="4"/>
        <v>0</v>
      </c>
      <c r="J23" s="119"/>
      <c r="K23" s="24">
        <f t="shared" si="5"/>
        <v>0</v>
      </c>
    </row>
    <row r="24" spans="1:11" ht="45" x14ac:dyDescent="0.25">
      <c r="A24" s="102" t="s">
        <v>36</v>
      </c>
      <c r="B24" s="103" t="s">
        <v>170</v>
      </c>
      <c r="C24" s="6" t="s">
        <v>257</v>
      </c>
      <c r="D24" s="6">
        <v>0</v>
      </c>
      <c r="E24" s="6"/>
      <c r="F24" s="6"/>
      <c r="G24" s="6"/>
      <c r="H24" s="6"/>
      <c r="I24" s="6">
        <f t="shared" si="4"/>
        <v>0</v>
      </c>
      <c r="J24" s="6"/>
      <c r="K24" s="24">
        <f t="shared" si="5"/>
        <v>0</v>
      </c>
    </row>
    <row r="25" spans="1:11" ht="33.75" x14ac:dyDescent="0.25">
      <c r="A25" s="102" t="s">
        <v>37</v>
      </c>
      <c r="B25" s="103" t="s">
        <v>55</v>
      </c>
      <c r="C25" s="110" t="s">
        <v>256</v>
      </c>
      <c r="D25" s="6">
        <v>0</v>
      </c>
      <c r="E25" s="6"/>
      <c r="F25" s="6"/>
      <c r="G25" s="6"/>
      <c r="H25" s="6"/>
      <c r="I25" s="6">
        <f t="shared" si="4"/>
        <v>0</v>
      </c>
      <c r="J25" s="6"/>
      <c r="K25" s="24">
        <f t="shared" si="5"/>
        <v>0</v>
      </c>
    </row>
    <row r="26" spans="1:11" ht="45" x14ac:dyDescent="0.25">
      <c r="A26" s="102" t="s">
        <v>251</v>
      </c>
      <c r="B26" s="103" t="s">
        <v>285</v>
      </c>
      <c r="C26" s="110"/>
      <c r="D26" s="6"/>
      <c r="E26" s="6"/>
      <c r="F26" s="6"/>
      <c r="G26" s="6"/>
      <c r="H26" s="6"/>
      <c r="I26" s="6">
        <f t="shared" si="4"/>
        <v>0</v>
      </c>
      <c r="J26" s="6"/>
      <c r="K26" s="24">
        <f t="shared" si="5"/>
        <v>0</v>
      </c>
    </row>
    <row r="27" spans="1:11" ht="22.5" x14ac:dyDescent="0.25">
      <c r="A27" s="102" t="s">
        <v>88</v>
      </c>
      <c r="B27" s="103" t="s">
        <v>166</v>
      </c>
      <c r="C27" s="6" t="s">
        <v>257</v>
      </c>
      <c r="D27" s="6">
        <v>8801.5382528000009</v>
      </c>
      <c r="E27" s="6">
        <v>0</v>
      </c>
      <c r="F27" s="6">
        <v>0</v>
      </c>
      <c r="G27" s="6"/>
      <c r="H27" s="6"/>
      <c r="I27" s="6">
        <f t="shared" si="4"/>
        <v>8801.5382528000009</v>
      </c>
      <c r="J27" s="6">
        <v>0</v>
      </c>
      <c r="K27" s="24">
        <f t="shared" si="5"/>
        <v>8801.5382528000009</v>
      </c>
    </row>
    <row r="28" spans="1:11" ht="22.5" x14ac:dyDescent="0.25">
      <c r="A28" s="102" t="s">
        <v>92</v>
      </c>
      <c r="B28" s="103" t="s">
        <v>167</v>
      </c>
      <c r="C28" s="6" t="s">
        <v>257</v>
      </c>
      <c r="D28" s="6">
        <v>8801.5382528000009</v>
      </c>
      <c r="E28" s="6">
        <v>0</v>
      </c>
      <c r="F28" s="6">
        <v>0</v>
      </c>
      <c r="G28" s="6"/>
      <c r="H28" s="6"/>
      <c r="I28" s="6">
        <f t="shared" si="4"/>
        <v>8801.5382528000009</v>
      </c>
      <c r="J28" s="6">
        <v>0</v>
      </c>
      <c r="K28" s="24">
        <f t="shared" si="5"/>
        <v>8801.5382528000009</v>
      </c>
    </row>
    <row r="29" spans="1:11" ht="22.5" x14ac:dyDescent="0.25">
      <c r="A29" s="102" t="s">
        <v>117</v>
      </c>
      <c r="B29" s="103" t="s">
        <v>165</v>
      </c>
      <c r="C29" s="6" t="s">
        <v>257</v>
      </c>
      <c r="D29" s="6">
        <v>8801.5382528000009</v>
      </c>
      <c r="E29" s="6">
        <v>0</v>
      </c>
      <c r="F29" s="6">
        <v>0</v>
      </c>
      <c r="G29" s="6"/>
      <c r="H29" s="6"/>
      <c r="I29" s="6">
        <f t="shared" si="4"/>
        <v>8801.5382528000009</v>
      </c>
      <c r="J29" s="6">
        <v>0</v>
      </c>
      <c r="K29" s="24">
        <f t="shared" si="5"/>
        <v>8801.5382528000009</v>
      </c>
    </row>
    <row r="30" spans="1:11" ht="22.5" x14ac:dyDescent="0.25">
      <c r="A30" s="102" t="s">
        <v>118</v>
      </c>
      <c r="B30" s="103" t="s">
        <v>164</v>
      </c>
      <c r="C30" s="6" t="s">
        <v>257</v>
      </c>
      <c r="D30" s="6">
        <v>8202.5666115559925</v>
      </c>
      <c r="E30" s="6">
        <v>0</v>
      </c>
      <c r="F30" s="6">
        <v>0</v>
      </c>
      <c r="G30" s="6"/>
      <c r="H30" s="6"/>
      <c r="I30" s="6">
        <f t="shared" si="4"/>
        <v>8202.5666115559925</v>
      </c>
      <c r="J30" s="6">
        <v>0</v>
      </c>
      <c r="K30" s="24">
        <f t="shared" si="5"/>
        <v>8202.5666115559925</v>
      </c>
    </row>
    <row r="31" spans="1:11" ht="22.5" x14ac:dyDescent="0.25">
      <c r="A31" s="102" t="s">
        <v>119</v>
      </c>
      <c r="B31" s="103" t="s">
        <v>163</v>
      </c>
      <c r="C31" s="6" t="s">
        <v>257</v>
      </c>
      <c r="D31" s="6">
        <v>8801.5382528000009</v>
      </c>
      <c r="E31" s="6">
        <v>0</v>
      </c>
      <c r="F31" s="6">
        <v>0</v>
      </c>
      <c r="G31" s="6"/>
      <c r="H31" s="6"/>
      <c r="I31" s="6">
        <f t="shared" si="4"/>
        <v>8801.5382528000009</v>
      </c>
      <c r="J31" s="6">
        <v>0</v>
      </c>
      <c r="K31" s="24">
        <f t="shared" si="5"/>
        <v>8801.5382528000009</v>
      </c>
    </row>
    <row r="32" spans="1:11" ht="22.5" x14ac:dyDescent="0.25">
      <c r="A32" s="102" t="s">
        <v>120</v>
      </c>
      <c r="B32" s="103" t="s">
        <v>129</v>
      </c>
      <c r="C32" s="6" t="s">
        <v>257</v>
      </c>
      <c r="D32" s="6">
        <v>0</v>
      </c>
      <c r="E32" s="6">
        <v>15518.158374400002</v>
      </c>
      <c r="F32" s="6">
        <v>0</v>
      </c>
      <c r="G32" s="6"/>
      <c r="H32" s="6"/>
      <c r="I32" s="6">
        <f t="shared" si="4"/>
        <v>15518.158374400002</v>
      </c>
      <c r="J32" s="6">
        <v>0</v>
      </c>
      <c r="K32" s="24">
        <f t="shared" si="5"/>
        <v>15518.158374400002</v>
      </c>
    </row>
    <row r="33" spans="1:11" ht="22.5" x14ac:dyDescent="0.25">
      <c r="A33" s="102" t="s">
        <v>125</v>
      </c>
      <c r="B33" s="103" t="s">
        <v>161</v>
      </c>
      <c r="C33" s="6" t="s">
        <v>257</v>
      </c>
      <c r="D33" s="6">
        <v>0</v>
      </c>
      <c r="E33" s="6">
        <v>0</v>
      </c>
      <c r="F33" s="6">
        <v>2623.0030200000001</v>
      </c>
      <c r="G33" s="6"/>
      <c r="H33" s="6"/>
      <c r="I33" s="6">
        <f t="shared" si="4"/>
        <v>2623.0030200000001</v>
      </c>
      <c r="J33" s="6">
        <v>0</v>
      </c>
      <c r="K33" s="24">
        <f t="shared" si="5"/>
        <v>2623.0030200000001</v>
      </c>
    </row>
    <row r="34" spans="1:11" ht="22.5" x14ac:dyDescent="0.25">
      <c r="A34" s="102" t="s">
        <v>126</v>
      </c>
      <c r="B34" s="103" t="s">
        <v>157</v>
      </c>
      <c r="C34" s="6" t="s">
        <v>257</v>
      </c>
      <c r="D34" s="6">
        <v>0</v>
      </c>
      <c r="E34" s="6">
        <v>0</v>
      </c>
      <c r="F34" s="6">
        <v>1658.5435152000005</v>
      </c>
      <c r="G34" s="6"/>
      <c r="H34" s="6"/>
      <c r="I34" s="6">
        <f t="shared" si="4"/>
        <v>1658.5435152000005</v>
      </c>
      <c r="J34" s="6">
        <v>0</v>
      </c>
      <c r="K34" s="24">
        <f t="shared" si="5"/>
        <v>1658.5435152000005</v>
      </c>
    </row>
    <row r="35" spans="1:11" ht="22.5" x14ac:dyDescent="0.25">
      <c r="A35" s="102" t="s">
        <v>127</v>
      </c>
      <c r="B35" s="103" t="s">
        <v>162</v>
      </c>
      <c r="C35" s="6" t="s">
        <v>257</v>
      </c>
      <c r="D35" s="6">
        <v>0</v>
      </c>
      <c r="E35" s="6">
        <v>0</v>
      </c>
      <c r="F35" s="6">
        <v>4610.1724479999957</v>
      </c>
      <c r="G35" s="6">
        <v>864.00000000000477</v>
      </c>
      <c r="H35" s="6"/>
      <c r="I35" s="6">
        <f t="shared" si="4"/>
        <v>5474.1724480000003</v>
      </c>
      <c r="J35" s="6"/>
      <c r="K35" s="24">
        <f t="shared" si="5"/>
        <v>5474.1724480000003</v>
      </c>
    </row>
    <row r="36" spans="1:11" ht="22.5" x14ac:dyDescent="0.25">
      <c r="A36" s="102" t="s">
        <v>128</v>
      </c>
      <c r="B36" s="103" t="s">
        <v>158</v>
      </c>
      <c r="C36" s="6" t="s">
        <v>257</v>
      </c>
      <c r="D36" s="6">
        <v>3600</v>
      </c>
      <c r="E36" s="6">
        <v>3600</v>
      </c>
      <c r="F36" s="6">
        <v>2627.1004656</v>
      </c>
      <c r="G36" s="6">
        <v>120</v>
      </c>
      <c r="H36" s="6"/>
      <c r="I36" s="6">
        <f t="shared" si="4"/>
        <v>9947.1004656000005</v>
      </c>
      <c r="J36" s="6"/>
      <c r="K36" s="24">
        <f t="shared" si="5"/>
        <v>9947.1004656000005</v>
      </c>
    </row>
    <row r="37" spans="1:11" ht="22.5" x14ac:dyDescent="0.25">
      <c r="A37" s="102" t="s">
        <v>133</v>
      </c>
      <c r="B37" s="103" t="s">
        <v>159</v>
      </c>
      <c r="C37" s="6" t="s">
        <v>257</v>
      </c>
      <c r="D37" s="6">
        <v>0</v>
      </c>
      <c r="E37" s="6">
        <v>0</v>
      </c>
      <c r="F37" s="6">
        <v>14734.4524932</v>
      </c>
      <c r="G37" s="6"/>
      <c r="H37" s="6"/>
      <c r="I37" s="6">
        <f t="shared" si="4"/>
        <v>14734.4524932</v>
      </c>
      <c r="J37" s="6">
        <v>0</v>
      </c>
      <c r="K37" s="24">
        <f t="shared" si="5"/>
        <v>14734.4524932</v>
      </c>
    </row>
    <row r="38" spans="1:11" ht="22.5" x14ac:dyDescent="0.25">
      <c r="A38" s="102" t="s">
        <v>134</v>
      </c>
      <c r="B38" s="103" t="s">
        <v>160</v>
      </c>
      <c r="C38" s="6" t="s">
        <v>257</v>
      </c>
      <c r="D38" s="6">
        <v>4800</v>
      </c>
      <c r="E38" s="6">
        <v>4800</v>
      </c>
      <c r="F38" s="6">
        <v>1155.3116728000007</v>
      </c>
      <c r="G38" s="6">
        <v>120</v>
      </c>
      <c r="H38" s="6"/>
      <c r="I38" s="6">
        <f t="shared" si="4"/>
        <v>10875.3116728</v>
      </c>
      <c r="J38" s="6"/>
      <c r="K38" s="24">
        <f t="shared" si="5"/>
        <v>10875.3116728</v>
      </c>
    </row>
    <row r="39" spans="1:11" ht="45" x14ac:dyDescent="0.25">
      <c r="A39" s="102" t="s">
        <v>145</v>
      </c>
      <c r="B39" s="103" t="s">
        <v>150</v>
      </c>
      <c r="C39" s="6" t="s">
        <v>260</v>
      </c>
      <c r="D39" s="6">
        <v>0</v>
      </c>
      <c r="E39" s="6">
        <v>2444.4240000000004</v>
      </c>
      <c r="F39" s="6">
        <v>0</v>
      </c>
      <c r="G39" s="6"/>
      <c r="H39" s="6"/>
      <c r="I39" s="6">
        <f t="shared" si="4"/>
        <v>2444.4240000000004</v>
      </c>
      <c r="J39" s="6">
        <v>0</v>
      </c>
      <c r="K39" s="24">
        <f t="shared" si="5"/>
        <v>2444.4240000000004</v>
      </c>
    </row>
    <row r="40" spans="1:11" ht="22.5" x14ac:dyDescent="0.25">
      <c r="A40" s="102" t="s">
        <v>146</v>
      </c>
      <c r="B40" s="103" t="s">
        <v>151</v>
      </c>
      <c r="C40" s="6" t="s">
        <v>260</v>
      </c>
      <c r="D40" s="6">
        <v>0</v>
      </c>
      <c r="E40" s="6">
        <v>5208.3960000000006</v>
      </c>
      <c r="F40" s="6">
        <v>0</v>
      </c>
      <c r="G40" s="6"/>
      <c r="H40" s="6"/>
      <c r="I40" s="6">
        <f t="shared" si="4"/>
        <v>5208.3960000000006</v>
      </c>
      <c r="J40" s="6">
        <v>0</v>
      </c>
      <c r="K40" s="24">
        <f t="shared" si="5"/>
        <v>5208.3960000000006</v>
      </c>
    </row>
    <row r="41" spans="1:11" ht="22.5" x14ac:dyDescent="0.25">
      <c r="A41" s="102" t="s">
        <v>147</v>
      </c>
      <c r="B41" s="103" t="s">
        <v>152</v>
      </c>
      <c r="C41" s="6" t="s">
        <v>260</v>
      </c>
      <c r="D41" s="6">
        <v>0</v>
      </c>
      <c r="E41" s="6">
        <v>0</v>
      </c>
      <c r="F41" s="6">
        <v>2076.3676000000005</v>
      </c>
      <c r="G41" s="6"/>
      <c r="H41" s="6"/>
      <c r="I41" s="6">
        <f t="shared" si="4"/>
        <v>2076.3676000000005</v>
      </c>
      <c r="J41" s="6">
        <v>0</v>
      </c>
      <c r="K41" s="24">
        <f t="shared" si="5"/>
        <v>2076.3676000000005</v>
      </c>
    </row>
    <row r="42" spans="1:11" ht="33.75" x14ac:dyDescent="0.25">
      <c r="A42" s="102" t="s">
        <v>148</v>
      </c>
      <c r="B42" s="103" t="s">
        <v>154</v>
      </c>
      <c r="C42" s="6" t="s">
        <v>260</v>
      </c>
      <c r="D42" s="6">
        <v>0</v>
      </c>
      <c r="E42" s="6">
        <v>0</v>
      </c>
      <c r="F42" s="6">
        <v>0</v>
      </c>
      <c r="G42" s="6">
        <v>12012.006400000002</v>
      </c>
      <c r="H42" s="6"/>
      <c r="I42" s="6">
        <f t="shared" si="4"/>
        <v>12012.006400000002</v>
      </c>
      <c r="J42" s="6"/>
      <c r="K42" s="24">
        <f t="shared" si="5"/>
        <v>12012.006400000002</v>
      </c>
    </row>
    <row r="43" spans="1:11" ht="22.5" x14ac:dyDescent="0.25">
      <c r="A43" s="102" t="s">
        <v>149</v>
      </c>
      <c r="B43" s="103" t="s">
        <v>153</v>
      </c>
      <c r="C43" s="6" t="s">
        <v>260</v>
      </c>
      <c r="D43" s="6">
        <v>0</v>
      </c>
      <c r="E43" s="6">
        <v>0</v>
      </c>
      <c r="F43" s="6">
        <v>2068.7168000000001</v>
      </c>
      <c r="G43" s="6"/>
      <c r="H43" s="6"/>
      <c r="I43" s="6">
        <f t="shared" si="4"/>
        <v>2068.7168000000001</v>
      </c>
      <c r="J43" s="6">
        <v>0</v>
      </c>
      <c r="K43" s="24">
        <f t="shared" si="5"/>
        <v>2068.7168000000001</v>
      </c>
    </row>
    <row r="44" spans="1:11" ht="34.5" thickBot="1" x14ac:dyDescent="0.3">
      <c r="A44" s="14" t="s">
        <v>279</v>
      </c>
      <c r="B44" s="23" t="s">
        <v>273</v>
      </c>
      <c r="C44" s="135" t="s">
        <v>256</v>
      </c>
      <c r="D44" s="114">
        <v>21535</v>
      </c>
      <c r="E44" s="114">
        <v>0</v>
      </c>
      <c r="F44" s="114">
        <v>0</v>
      </c>
      <c r="G44" s="114"/>
      <c r="H44" s="114"/>
      <c r="I44" s="114">
        <f t="shared" si="4"/>
        <v>21535</v>
      </c>
      <c r="J44" s="114"/>
      <c r="K44" s="136">
        <f t="shared" si="5"/>
        <v>21535</v>
      </c>
    </row>
    <row r="45" spans="1:11" ht="15.75" thickBot="1" x14ac:dyDescent="0.3">
      <c r="A45" s="17"/>
      <c r="B45" s="18" t="s">
        <v>9</v>
      </c>
      <c r="C45" s="19"/>
      <c r="D45" s="19">
        <f t="shared" ref="D45:K45" si="6">SUM(D17:D44)</f>
        <v>73343.719622755991</v>
      </c>
      <c r="E45" s="19">
        <f t="shared" si="6"/>
        <v>31570.978374400001</v>
      </c>
      <c r="F45" s="19">
        <f t="shared" si="6"/>
        <v>31553.668014800001</v>
      </c>
      <c r="G45" s="19">
        <f t="shared" si="6"/>
        <v>13116.006400000007</v>
      </c>
      <c r="H45" s="19">
        <f t="shared" si="6"/>
        <v>0</v>
      </c>
      <c r="I45" s="168">
        <f t="shared" si="4"/>
        <v>149584.37241195602</v>
      </c>
      <c r="J45" s="19">
        <f t="shared" si="6"/>
        <v>0</v>
      </c>
      <c r="K45" s="19">
        <f t="shared" si="6"/>
        <v>149584.37241195596</v>
      </c>
    </row>
    <row r="46" spans="1:11" ht="15.75" thickBot="1" x14ac:dyDescent="0.3">
      <c r="A46" s="78" t="s">
        <v>41</v>
      </c>
      <c r="B46" s="323" t="s">
        <v>25</v>
      </c>
      <c r="C46" s="323"/>
      <c r="D46" s="323"/>
      <c r="E46" s="323"/>
      <c r="F46" s="323"/>
      <c r="G46" s="323"/>
      <c r="H46" s="323"/>
      <c r="I46" s="323"/>
      <c r="J46" s="323"/>
      <c r="K46" s="324"/>
    </row>
    <row r="47" spans="1:11" ht="23.25" thickBot="1" x14ac:dyDescent="0.3">
      <c r="A47" s="28" t="s">
        <v>42</v>
      </c>
      <c r="B47" s="140" t="s">
        <v>56</v>
      </c>
      <c r="C47" s="170" t="s">
        <v>256</v>
      </c>
      <c r="D47" s="43">
        <v>19976.599999999999</v>
      </c>
      <c r="E47" s="43"/>
      <c r="F47" s="43"/>
      <c r="G47" s="43"/>
      <c r="H47" s="43"/>
      <c r="I47" s="43">
        <f>D47+E47+F47+G47+H47</f>
        <v>19976.599999999999</v>
      </c>
      <c r="J47" s="43"/>
      <c r="K47" s="34">
        <f>I47+J47</f>
        <v>19976.599999999999</v>
      </c>
    </row>
    <row r="48" spans="1:11" ht="15.75" thickBot="1" x14ac:dyDescent="0.3">
      <c r="A48" s="28"/>
      <c r="B48" s="29" t="s">
        <v>9</v>
      </c>
      <c r="C48" s="43"/>
      <c r="D48" s="47">
        <f t="shared" ref="D48:J48" si="7">D47</f>
        <v>19976.599999999999</v>
      </c>
      <c r="E48" s="47">
        <f t="shared" si="7"/>
        <v>0</v>
      </c>
      <c r="F48" s="47">
        <f t="shared" si="7"/>
        <v>0</v>
      </c>
      <c r="G48" s="47">
        <f t="shared" si="7"/>
        <v>0</v>
      </c>
      <c r="H48" s="47">
        <f t="shared" si="7"/>
        <v>0</v>
      </c>
      <c r="I48" s="47">
        <f t="shared" si="7"/>
        <v>19976.599999999999</v>
      </c>
      <c r="J48" s="46">
        <f t="shared" si="7"/>
        <v>0</v>
      </c>
      <c r="K48" s="34">
        <f t="shared" ref="K48" si="8">I48+J48</f>
        <v>19976.599999999999</v>
      </c>
    </row>
    <row r="49" spans="1:16" ht="15.75" thickBot="1" x14ac:dyDescent="0.3">
      <c r="A49" s="45" t="s">
        <v>280</v>
      </c>
      <c r="B49" s="329" t="s">
        <v>274</v>
      </c>
      <c r="C49" s="329"/>
      <c r="D49" s="329"/>
      <c r="E49" s="329"/>
      <c r="F49" s="329"/>
      <c r="G49" s="329"/>
      <c r="H49" s="329"/>
      <c r="I49" s="329"/>
      <c r="J49" s="329"/>
      <c r="K49" s="330"/>
    </row>
    <row r="50" spans="1:16" ht="34.5" thickBot="1" x14ac:dyDescent="0.3">
      <c r="A50" s="28" t="s">
        <v>281</v>
      </c>
      <c r="B50" s="140" t="s">
        <v>275</v>
      </c>
      <c r="C50" s="170" t="s">
        <v>256</v>
      </c>
      <c r="D50" s="43"/>
      <c r="E50" s="43"/>
      <c r="F50" s="43"/>
      <c r="G50" s="43"/>
      <c r="H50" s="43"/>
      <c r="I50" s="43">
        <f>D50+E50+F50+G50+H50</f>
        <v>0</v>
      </c>
      <c r="J50" s="43">
        <v>0</v>
      </c>
      <c r="K50" s="171">
        <f t="shared" ref="K50" si="9">I50+J50</f>
        <v>0</v>
      </c>
    </row>
    <row r="51" spans="1:16" ht="15.75" thickBot="1" x14ac:dyDescent="0.3">
      <c r="A51" s="28"/>
      <c r="B51" s="29" t="s">
        <v>9</v>
      </c>
      <c r="C51" s="43"/>
      <c r="D51" s="47">
        <f t="shared" ref="D51:K51" si="10">D50</f>
        <v>0</v>
      </c>
      <c r="E51" s="47">
        <f t="shared" si="10"/>
        <v>0</v>
      </c>
      <c r="F51" s="47">
        <f t="shared" si="10"/>
        <v>0</v>
      </c>
      <c r="G51" s="47">
        <f t="shared" si="10"/>
        <v>0</v>
      </c>
      <c r="H51" s="47">
        <f t="shared" si="10"/>
        <v>0</v>
      </c>
      <c r="I51" s="43">
        <f>D51+E51+F51+G51+H51</f>
        <v>0</v>
      </c>
      <c r="J51" s="47">
        <f t="shared" si="10"/>
        <v>0</v>
      </c>
      <c r="K51" s="34">
        <f t="shared" si="10"/>
        <v>0</v>
      </c>
    </row>
    <row r="52" spans="1:16" ht="30.75" customHeight="1" thickBot="1" x14ac:dyDescent="0.3">
      <c r="A52" s="78" t="s">
        <v>178</v>
      </c>
      <c r="B52" s="323" t="s">
        <v>179</v>
      </c>
      <c r="C52" s="323"/>
      <c r="D52" s="323"/>
      <c r="E52" s="323"/>
      <c r="F52" s="323"/>
      <c r="G52" s="323"/>
      <c r="H52" s="323"/>
      <c r="I52" s="323"/>
      <c r="J52" s="323"/>
      <c r="K52" s="324"/>
    </row>
    <row r="53" spans="1:16" ht="23.25" thickBot="1" x14ac:dyDescent="0.3">
      <c r="A53" s="28" t="s">
        <v>180</v>
      </c>
      <c r="B53" s="140" t="s">
        <v>181</v>
      </c>
      <c r="C53" s="170" t="s">
        <v>256</v>
      </c>
      <c r="D53" s="47"/>
      <c r="E53" s="47"/>
      <c r="F53" s="47"/>
      <c r="G53" s="47"/>
      <c r="H53" s="47"/>
      <c r="I53" s="46">
        <f>D53+E53+F53+G53+H53</f>
        <v>0</v>
      </c>
      <c r="J53" s="43"/>
      <c r="K53" s="34">
        <f>I53+J53</f>
        <v>0</v>
      </c>
    </row>
    <row r="54" spans="1:16" ht="15.75" thickBot="1" x14ac:dyDescent="0.3">
      <c r="A54" s="17"/>
      <c r="B54" s="18" t="s">
        <v>9</v>
      </c>
      <c r="C54" s="120"/>
      <c r="D54" s="44">
        <v>0</v>
      </c>
      <c r="E54" s="44">
        <v>0</v>
      </c>
      <c r="F54" s="44">
        <v>0</v>
      </c>
      <c r="G54" s="49"/>
      <c r="H54" s="49"/>
      <c r="I54" s="169">
        <f t="shared" ref="I54:I55" si="11">D54+E54+F54+G54+H54</f>
        <v>0</v>
      </c>
      <c r="J54" s="120">
        <v>0</v>
      </c>
      <c r="K54" s="121">
        <f>I54+J54</f>
        <v>0</v>
      </c>
    </row>
    <row r="55" spans="1:16" ht="15.75" thickBot="1" x14ac:dyDescent="0.3">
      <c r="A55" s="28"/>
      <c r="B55" s="29" t="s">
        <v>35</v>
      </c>
      <c r="C55" s="30"/>
      <c r="D55" s="77">
        <f t="shared" ref="D55:K55" si="12">D54+D48+D45+D15+D51</f>
        <v>582224.37092718529</v>
      </c>
      <c r="E55" s="77">
        <f t="shared" si="12"/>
        <v>31570.978374400001</v>
      </c>
      <c r="F55" s="77">
        <f t="shared" si="12"/>
        <v>50507.676580795182</v>
      </c>
      <c r="G55" s="77">
        <f t="shared" si="12"/>
        <v>13116.006400000007</v>
      </c>
      <c r="H55" s="77">
        <f t="shared" si="12"/>
        <v>0</v>
      </c>
      <c r="I55" s="84">
        <f t="shared" si="11"/>
        <v>677419.03228238039</v>
      </c>
      <c r="J55" s="77">
        <f t="shared" si="12"/>
        <v>0</v>
      </c>
      <c r="K55" s="98">
        <f t="shared" si="12"/>
        <v>677419.0322823805</v>
      </c>
    </row>
    <row r="57" spans="1:16" ht="77.25" customHeight="1" thickBot="1" x14ac:dyDescent="0.3">
      <c r="B57" s="326" t="s">
        <v>185</v>
      </c>
      <c r="C57" s="326"/>
      <c r="D57" s="326"/>
      <c r="E57" s="326"/>
      <c r="F57" s="326"/>
      <c r="G57" s="326"/>
      <c r="H57" s="326"/>
      <c r="I57" s="326"/>
      <c r="J57" s="326"/>
      <c r="K57" s="326"/>
    </row>
    <row r="58" spans="1:16" ht="21.75" customHeight="1" x14ac:dyDescent="0.25">
      <c r="A58" s="316" t="s">
        <v>311</v>
      </c>
      <c r="B58" s="319" t="s">
        <v>1</v>
      </c>
      <c r="C58" s="287" t="s">
        <v>136</v>
      </c>
      <c r="D58" s="297" t="s">
        <v>184</v>
      </c>
      <c r="E58" s="297"/>
      <c r="F58" s="297"/>
      <c r="G58" s="297"/>
      <c r="H58" s="297"/>
      <c r="I58" s="297"/>
      <c r="J58" s="298"/>
      <c r="K58" s="290" t="s">
        <v>2</v>
      </c>
      <c r="L58" s="9"/>
      <c r="M58" s="9"/>
      <c r="N58" s="9"/>
      <c r="O58" s="9"/>
      <c r="P58" s="9"/>
    </row>
    <row r="59" spans="1:16" ht="18" customHeight="1" x14ac:dyDescent="0.25">
      <c r="A59" s="317"/>
      <c r="B59" s="282"/>
      <c r="C59" s="288"/>
      <c r="D59" s="307">
        <v>2025</v>
      </c>
      <c r="E59" s="307">
        <v>2026</v>
      </c>
      <c r="F59" s="307">
        <v>2027</v>
      </c>
      <c r="G59" s="307">
        <v>2028</v>
      </c>
      <c r="H59" s="307">
        <v>2029</v>
      </c>
      <c r="I59" s="307" t="s">
        <v>183</v>
      </c>
      <c r="J59" s="86" t="s">
        <v>190</v>
      </c>
      <c r="K59" s="291"/>
      <c r="L59" s="9"/>
      <c r="M59" s="9"/>
      <c r="N59" s="9"/>
      <c r="O59" s="9"/>
      <c r="P59" s="9"/>
    </row>
    <row r="60" spans="1:16" ht="18.75" customHeight="1" thickBot="1" x14ac:dyDescent="0.3">
      <c r="A60" s="318"/>
      <c r="B60" s="320"/>
      <c r="C60" s="289"/>
      <c r="D60" s="308"/>
      <c r="E60" s="308"/>
      <c r="F60" s="308"/>
      <c r="G60" s="308"/>
      <c r="H60" s="308"/>
      <c r="I60" s="308"/>
      <c r="J60" s="87" t="s">
        <v>287</v>
      </c>
      <c r="K60" s="292"/>
      <c r="L60" s="9"/>
      <c r="M60" s="9"/>
      <c r="N60" s="9"/>
      <c r="O60" s="9"/>
      <c r="P60" s="9"/>
    </row>
    <row r="61" spans="1:16" ht="15.75" thickBot="1" x14ac:dyDescent="0.3">
      <c r="A61" s="310" t="s">
        <v>20</v>
      </c>
      <c r="B61" s="311"/>
      <c r="C61" s="15"/>
      <c r="D61" s="15"/>
      <c r="E61" s="15"/>
      <c r="F61" s="15"/>
      <c r="G61" s="15"/>
      <c r="H61" s="15"/>
      <c r="I61" s="4">
        <f>SUM(D61:F61)</f>
        <v>0</v>
      </c>
      <c r="J61" s="15"/>
      <c r="K61" s="81">
        <f t="shared" ref="K61" si="13">I61+J61</f>
        <v>0</v>
      </c>
    </row>
    <row r="62" spans="1:16" ht="67.5" x14ac:dyDescent="0.25">
      <c r="A62" s="40">
        <v>1</v>
      </c>
      <c r="B62" s="51" t="s">
        <v>62</v>
      </c>
      <c r="C62" s="134" t="s">
        <v>256</v>
      </c>
      <c r="D62" s="21">
        <v>0</v>
      </c>
      <c r="E62" s="21">
        <v>0</v>
      </c>
      <c r="F62" s="21"/>
      <c r="G62" s="21">
        <v>11360.78</v>
      </c>
      <c r="H62" s="21"/>
      <c r="I62" s="21">
        <f>D62+E62+F62+G62+H62</f>
        <v>11360.78</v>
      </c>
      <c r="J62" s="21">
        <v>0</v>
      </c>
      <c r="K62" s="35">
        <f>I62+J62</f>
        <v>11360.78</v>
      </c>
    </row>
    <row r="63" spans="1:16" ht="56.25" x14ac:dyDescent="0.25">
      <c r="A63" s="42">
        <v>2</v>
      </c>
      <c r="B63" s="7" t="s">
        <v>63</v>
      </c>
      <c r="C63" s="110" t="s">
        <v>256</v>
      </c>
      <c r="D63" s="6">
        <v>0</v>
      </c>
      <c r="E63" s="6">
        <v>0</v>
      </c>
      <c r="F63" s="6"/>
      <c r="G63" s="6">
        <v>8007.02</v>
      </c>
      <c r="H63" s="6"/>
      <c r="I63" s="6">
        <f t="shared" ref="I63:I95" si="14">D63+E63+F63+G63+H63</f>
        <v>8007.02</v>
      </c>
      <c r="J63" s="6">
        <v>0</v>
      </c>
      <c r="K63" s="25">
        <f t="shared" ref="K63:K94" si="15">I63+J63</f>
        <v>8007.02</v>
      </c>
    </row>
    <row r="64" spans="1:16" ht="78.75" x14ac:dyDescent="0.25">
      <c r="A64" s="42">
        <v>3</v>
      </c>
      <c r="B64" s="7" t="s">
        <v>64</v>
      </c>
      <c r="C64" s="110" t="s">
        <v>256</v>
      </c>
      <c r="D64" s="6">
        <v>0</v>
      </c>
      <c r="E64" s="6">
        <v>0</v>
      </c>
      <c r="F64" s="6"/>
      <c r="G64" s="6">
        <v>8015.29</v>
      </c>
      <c r="H64" s="6"/>
      <c r="I64" s="6">
        <f t="shared" si="14"/>
        <v>8015.29</v>
      </c>
      <c r="J64" s="6">
        <v>0</v>
      </c>
      <c r="K64" s="25">
        <f t="shared" si="15"/>
        <v>8015.29</v>
      </c>
    </row>
    <row r="65" spans="1:11" ht="56.25" x14ac:dyDescent="0.25">
      <c r="A65" s="42">
        <v>4</v>
      </c>
      <c r="B65" s="7" t="s">
        <v>65</v>
      </c>
      <c r="C65" s="110" t="s">
        <v>256</v>
      </c>
      <c r="D65" s="6">
        <v>0</v>
      </c>
      <c r="E65" s="6">
        <v>0</v>
      </c>
      <c r="F65" s="6"/>
      <c r="G65" s="6">
        <v>1082.1300000000001</v>
      </c>
      <c r="H65" s="6"/>
      <c r="I65" s="6">
        <f t="shared" si="14"/>
        <v>1082.1300000000001</v>
      </c>
      <c r="J65" s="6">
        <v>0</v>
      </c>
      <c r="K65" s="25">
        <f t="shared" si="15"/>
        <v>1082.1300000000001</v>
      </c>
    </row>
    <row r="66" spans="1:11" hidden="1" x14ac:dyDescent="0.25">
      <c r="A66" s="76">
        <v>7.8</v>
      </c>
      <c r="B66" s="7"/>
      <c r="C66" s="6"/>
      <c r="D66" s="6"/>
      <c r="E66" s="6"/>
      <c r="F66" s="6"/>
      <c r="G66" s="6"/>
      <c r="H66" s="6"/>
      <c r="I66" s="6">
        <f t="shared" si="14"/>
        <v>0</v>
      </c>
      <c r="J66" s="6"/>
      <c r="K66" s="25">
        <f t="shared" si="15"/>
        <v>0</v>
      </c>
    </row>
    <row r="67" spans="1:11" ht="22.5" x14ac:dyDescent="0.25">
      <c r="A67" s="42">
        <v>9</v>
      </c>
      <c r="B67" s="103" t="s">
        <v>66</v>
      </c>
      <c r="C67" s="110" t="s">
        <v>256</v>
      </c>
      <c r="D67" s="6">
        <v>0</v>
      </c>
      <c r="E67" s="6">
        <v>0</v>
      </c>
      <c r="F67" s="6"/>
      <c r="G67" s="6"/>
      <c r="H67" s="6"/>
      <c r="I67" s="6">
        <f t="shared" si="14"/>
        <v>0</v>
      </c>
      <c r="J67" s="6"/>
      <c r="K67" s="25">
        <f t="shared" si="15"/>
        <v>0</v>
      </c>
    </row>
    <row r="68" spans="1:11" ht="22.5" x14ac:dyDescent="0.25">
      <c r="A68" s="42">
        <v>10</v>
      </c>
      <c r="B68" s="103" t="s">
        <v>67</v>
      </c>
      <c r="C68" s="110" t="s">
        <v>256</v>
      </c>
      <c r="D68" s="6">
        <v>0</v>
      </c>
      <c r="E68" s="6">
        <v>0</v>
      </c>
      <c r="F68" s="6"/>
      <c r="G68" s="6"/>
      <c r="H68" s="6"/>
      <c r="I68" s="6">
        <f t="shared" si="14"/>
        <v>0</v>
      </c>
      <c r="J68" s="6"/>
      <c r="K68" s="25">
        <f t="shared" si="15"/>
        <v>0</v>
      </c>
    </row>
    <row r="69" spans="1:11" ht="22.5" x14ac:dyDescent="0.25">
      <c r="A69" s="42">
        <v>11</v>
      </c>
      <c r="B69" s="103" t="s">
        <v>68</v>
      </c>
      <c r="C69" s="110" t="s">
        <v>256</v>
      </c>
      <c r="D69" s="6">
        <v>0</v>
      </c>
      <c r="E69" s="6">
        <v>0</v>
      </c>
      <c r="F69" s="6"/>
      <c r="G69" s="6"/>
      <c r="H69" s="6"/>
      <c r="I69" s="6">
        <f t="shared" si="14"/>
        <v>0</v>
      </c>
      <c r="J69" s="6"/>
      <c r="K69" s="25">
        <f t="shared" si="15"/>
        <v>0</v>
      </c>
    </row>
    <row r="70" spans="1:11" ht="22.5" x14ac:dyDescent="0.25">
      <c r="A70" s="42">
        <v>12</v>
      </c>
      <c r="B70" s="103" t="s">
        <v>69</v>
      </c>
      <c r="C70" s="110" t="s">
        <v>256</v>
      </c>
      <c r="D70" s="6">
        <v>0</v>
      </c>
      <c r="E70" s="6">
        <v>0</v>
      </c>
      <c r="F70" s="6"/>
      <c r="G70" s="6"/>
      <c r="H70" s="6"/>
      <c r="I70" s="6">
        <f t="shared" si="14"/>
        <v>0</v>
      </c>
      <c r="J70" s="6"/>
      <c r="K70" s="25">
        <f t="shared" si="15"/>
        <v>0</v>
      </c>
    </row>
    <row r="71" spans="1:11" hidden="1" x14ac:dyDescent="0.25">
      <c r="A71" s="42">
        <v>13</v>
      </c>
      <c r="B71" s="103"/>
      <c r="C71" s="110"/>
      <c r="D71" s="6">
        <v>0</v>
      </c>
      <c r="E71" s="6">
        <v>0</v>
      </c>
      <c r="F71" s="6"/>
      <c r="G71" s="6"/>
      <c r="H71" s="6"/>
      <c r="I71" s="6">
        <f t="shared" si="14"/>
        <v>0</v>
      </c>
      <c r="J71" s="6"/>
      <c r="K71" s="25">
        <f t="shared" si="15"/>
        <v>0</v>
      </c>
    </row>
    <row r="72" spans="1:11" hidden="1" x14ac:dyDescent="0.25">
      <c r="A72" s="42">
        <v>14</v>
      </c>
      <c r="B72" s="103"/>
      <c r="C72" s="110"/>
      <c r="D72" s="6">
        <v>0</v>
      </c>
      <c r="E72" s="6">
        <v>0</v>
      </c>
      <c r="F72" s="6"/>
      <c r="G72" s="6"/>
      <c r="H72" s="6"/>
      <c r="I72" s="6">
        <f t="shared" si="14"/>
        <v>0</v>
      </c>
      <c r="J72" s="6"/>
      <c r="K72" s="25">
        <f t="shared" si="15"/>
        <v>0</v>
      </c>
    </row>
    <row r="73" spans="1:11" ht="33.75" x14ac:dyDescent="0.25">
      <c r="A73" s="42">
        <v>13</v>
      </c>
      <c r="B73" s="103" t="s">
        <v>72</v>
      </c>
      <c r="C73" s="110" t="s">
        <v>256</v>
      </c>
      <c r="D73" s="6">
        <v>0</v>
      </c>
      <c r="E73" s="6">
        <v>0</v>
      </c>
      <c r="F73" s="6">
        <f>'[2]ИПЗП  2023'!AN87</f>
        <v>2043.3280000000002</v>
      </c>
      <c r="G73" s="6">
        <v>27147.072000000004</v>
      </c>
      <c r="H73" s="6"/>
      <c r="I73" s="6">
        <f t="shared" si="14"/>
        <v>29190.400000000005</v>
      </c>
      <c r="J73" s="6">
        <v>0</v>
      </c>
      <c r="K73" s="25">
        <f t="shared" si="15"/>
        <v>29190.400000000005</v>
      </c>
    </row>
    <row r="74" spans="1:11" ht="22.5" x14ac:dyDescent="0.25">
      <c r="A74" s="42">
        <v>14</v>
      </c>
      <c r="B74" s="103" t="s">
        <v>81</v>
      </c>
      <c r="C74" s="110" t="s">
        <v>256</v>
      </c>
      <c r="D74" s="6">
        <v>0</v>
      </c>
      <c r="E74" s="6">
        <v>0</v>
      </c>
      <c r="F74" s="6">
        <f>'[2]ИПЗП  2023'!AN89</f>
        <v>1497.5555000000002</v>
      </c>
      <c r="G74" s="6">
        <v>19896.094500000003</v>
      </c>
      <c r="H74" s="6"/>
      <c r="I74" s="6">
        <f t="shared" si="14"/>
        <v>21393.65</v>
      </c>
      <c r="J74" s="6">
        <v>0</v>
      </c>
      <c r="K74" s="25">
        <f t="shared" si="15"/>
        <v>21393.65</v>
      </c>
    </row>
    <row r="75" spans="1:11" ht="22.5" x14ac:dyDescent="0.25">
      <c r="A75" s="42">
        <v>15</v>
      </c>
      <c r="B75" s="103" t="s">
        <v>73</v>
      </c>
      <c r="C75" s="110" t="s">
        <v>256</v>
      </c>
      <c r="D75" s="6">
        <v>0</v>
      </c>
      <c r="E75" s="6">
        <v>0</v>
      </c>
      <c r="F75" s="6">
        <f>'[2]ИПЗП  2023'!AN91</f>
        <v>6426.7511000000004</v>
      </c>
      <c r="G75" s="6">
        <v>85383.978900000002</v>
      </c>
      <c r="H75" s="6"/>
      <c r="I75" s="6">
        <f t="shared" si="14"/>
        <v>91810.73</v>
      </c>
      <c r="J75" s="6">
        <v>0</v>
      </c>
      <c r="K75" s="25">
        <f t="shared" si="15"/>
        <v>91810.73</v>
      </c>
    </row>
    <row r="76" spans="1:11" hidden="1" x14ac:dyDescent="0.25">
      <c r="A76" s="42"/>
      <c r="B76" s="7"/>
      <c r="C76" s="110"/>
      <c r="D76" s="6">
        <v>0</v>
      </c>
      <c r="E76" s="6">
        <v>0</v>
      </c>
      <c r="F76" s="6"/>
      <c r="G76" s="6"/>
      <c r="H76" s="6"/>
      <c r="I76" s="6">
        <f t="shared" si="14"/>
        <v>0</v>
      </c>
      <c r="J76" s="6"/>
      <c r="K76" s="25">
        <f t="shared" si="15"/>
        <v>0</v>
      </c>
    </row>
    <row r="77" spans="1:11" ht="45" x14ac:dyDescent="0.25">
      <c r="A77" s="42">
        <v>19</v>
      </c>
      <c r="B77" s="7" t="s">
        <v>74</v>
      </c>
      <c r="C77" s="110" t="s">
        <v>256</v>
      </c>
      <c r="D77" s="6">
        <v>0</v>
      </c>
      <c r="E77" s="6">
        <v>0</v>
      </c>
      <c r="F77" s="6">
        <v>8177.8046000000004</v>
      </c>
      <c r="G77" s="6">
        <v>86802.2221999998</v>
      </c>
      <c r="H77" s="6"/>
      <c r="I77" s="6">
        <f t="shared" si="14"/>
        <v>94980.026799999803</v>
      </c>
      <c r="J77" s="6">
        <v>0</v>
      </c>
      <c r="K77" s="25">
        <f t="shared" si="15"/>
        <v>94980.026799999803</v>
      </c>
    </row>
    <row r="78" spans="1:11" ht="22.5" x14ac:dyDescent="0.25">
      <c r="A78" s="42">
        <v>20</v>
      </c>
      <c r="B78" s="7" t="s">
        <v>75</v>
      </c>
      <c r="C78" s="110" t="s">
        <v>256</v>
      </c>
      <c r="D78" s="6">
        <v>0</v>
      </c>
      <c r="E78" s="6">
        <v>0</v>
      </c>
      <c r="F78" s="6">
        <v>44173.740667357</v>
      </c>
      <c r="G78" s="6">
        <v>0</v>
      </c>
      <c r="H78" s="6"/>
      <c r="I78" s="6">
        <f t="shared" si="14"/>
        <v>44173.740667357</v>
      </c>
      <c r="J78" s="6">
        <v>0</v>
      </c>
      <c r="K78" s="25">
        <f t="shared" si="15"/>
        <v>44173.740667357</v>
      </c>
    </row>
    <row r="79" spans="1:11" ht="33.75" x14ac:dyDescent="0.25">
      <c r="A79" s="42">
        <v>21</v>
      </c>
      <c r="B79" s="103" t="s">
        <v>76</v>
      </c>
      <c r="C79" s="110" t="s">
        <v>256</v>
      </c>
      <c r="D79" s="6">
        <v>0</v>
      </c>
      <c r="E79" s="6">
        <v>0</v>
      </c>
      <c r="F79" s="6">
        <v>25252.688193541002</v>
      </c>
      <c r="G79" s="6">
        <v>0</v>
      </c>
      <c r="H79" s="6"/>
      <c r="I79" s="6">
        <f t="shared" si="14"/>
        <v>25252.688193541002</v>
      </c>
      <c r="J79" s="6">
        <v>0</v>
      </c>
      <c r="K79" s="25">
        <f t="shared" si="15"/>
        <v>25252.688193541002</v>
      </c>
    </row>
    <row r="80" spans="1:11" ht="22.5" x14ac:dyDescent="0.25">
      <c r="A80" s="42">
        <v>22</v>
      </c>
      <c r="B80" s="103" t="s">
        <v>95</v>
      </c>
      <c r="C80" s="110" t="s">
        <v>256</v>
      </c>
      <c r="D80" s="6">
        <v>0</v>
      </c>
      <c r="E80" s="6">
        <v>10494.8305</v>
      </c>
      <c r="F80" s="6">
        <v>39715.659749999999</v>
      </c>
      <c r="G80" s="6">
        <v>99715.659750000006</v>
      </c>
      <c r="H80" s="6"/>
      <c r="I80" s="6">
        <f t="shared" si="14"/>
        <v>149926.15000000002</v>
      </c>
      <c r="J80" s="6">
        <v>0</v>
      </c>
      <c r="K80" s="25">
        <f t="shared" si="15"/>
        <v>149926.15000000002</v>
      </c>
    </row>
    <row r="81" spans="1:15" ht="22.5" x14ac:dyDescent="0.25">
      <c r="A81" s="42">
        <v>23</v>
      </c>
      <c r="B81" s="103" t="s">
        <v>77</v>
      </c>
      <c r="C81" s="110" t="s">
        <v>256</v>
      </c>
      <c r="D81" s="6">
        <v>0</v>
      </c>
      <c r="E81" s="6">
        <v>0</v>
      </c>
      <c r="F81" s="6">
        <v>55300.070970672503</v>
      </c>
      <c r="G81" s="6">
        <v>55300.070970672503</v>
      </c>
      <c r="H81" s="6"/>
      <c r="I81" s="6">
        <f t="shared" si="14"/>
        <v>110600.14194134501</v>
      </c>
      <c r="J81" s="6">
        <v>0</v>
      </c>
      <c r="K81" s="25">
        <f t="shared" si="15"/>
        <v>110600.14194134501</v>
      </c>
    </row>
    <row r="82" spans="1:15" ht="22.5" x14ac:dyDescent="0.25">
      <c r="A82" s="42">
        <v>24</v>
      </c>
      <c r="B82" s="103" t="s">
        <v>78</v>
      </c>
      <c r="C82" s="110" t="s">
        <v>256</v>
      </c>
      <c r="D82" s="6">
        <v>0</v>
      </c>
      <c r="E82" s="6">
        <v>10091.622800000001</v>
      </c>
      <c r="F82" s="6">
        <v>67037.208599999998</v>
      </c>
      <c r="G82" s="6">
        <v>67037.208599999998</v>
      </c>
      <c r="H82" s="6"/>
      <c r="I82" s="6">
        <f t="shared" si="14"/>
        <v>144166.03999999998</v>
      </c>
      <c r="J82" s="6">
        <v>0</v>
      </c>
      <c r="K82" s="25">
        <f t="shared" si="15"/>
        <v>144166.03999999998</v>
      </c>
    </row>
    <row r="83" spans="1:15" ht="22.5" x14ac:dyDescent="0.25">
      <c r="A83" s="42">
        <v>25</v>
      </c>
      <c r="B83" s="103" t="s">
        <v>79</v>
      </c>
      <c r="C83" s="110" t="s">
        <v>256</v>
      </c>
      <c r="D83" s="6">
        <v>0</v>
      </c>
      <c r="E83" s="6">
        <v>0</v>
      </c>
      <c r="F83" s="6">
        <v>55124.345699999998</v>
      </c>
      <c r="G83" s="6">
        <v>63422.634299999998</v>
      </c>
      <c r="H83" s="6"/>
      <c r="I83" s="6">
        <f t="shared" si="14"/>
        <v>118546.98</v>
      </c>
      <c r="J83" s="6">
        <v>0</v>
      </c>
      <c r="K83" s="25">
        <f t="shared" si="15"/>
        <v>118546.98</v>
      </c>
    </row>
    <row r="84" spans="1:15" ht="45" x14ac:dyDescent="0.25">
      <c r="A84" s="42">
        <v>26</v>
      </c>
      <c r="B84" s="103" t="s">
        <v>80</v>
      </c>
      <c r="C84" s="110" t="s">
        <v>256</v>
      </c>
      <c r="D84" s="6">
        <v>0</v>
      </c>
      <c r="E84" s="6">
        <v>0</v>
      </c>
      <c r="F84" s="6">
        <v>3383.2932000000005</v>
      </c>
      <c r="G84" s="6">
        <v>44949.466800000002</v>
      </c>
      <c r="H84" s="6"/>
      <c r="I84" s="6">
        <f t="shared" si="14"/>
        <v>48332.76</v>
      </c>
      <c r="J84" s="6">
        <v>0</v>
      </c>
      <c r="K84" s="25">
        <f t="shared" si="15"/>
        <v>48332.76</v>
      </c>
    </row>
    <row r="85" spans="1:15" ht="22.5" x14ac:dyDescent="0.25">
      <c r="A85" s="42">
        <v>27</v>
      </c>
      <c r="B85" s="103" t="s">
        <v>90</v>
      </c>
      <c r="C85" s="110" t="s">
        <v>256</v>
      </c>
      <c r="D85" s="6">
        <v>0</v>
      </c>
      <c r="E85" s="6">
        <v>0</v>
      </c>
      <c r="F85" s="6">
        <v>0</v>
      </c>
      <c r="G85" s="6">
        <v>86549.476866576995</v>
      </c>
      <c r="H85" s="6"/>
      <c r="I85" s="6">
        <f t="shared" si="14"/>
        <v>86549.476866576995</v>
      </c>
      <c r="J85" s="6">
        <v>0</v>
      </c>
      <c r="K85" s="25">
        <f t="shared" si="15"/>
        <v>86549.476866576995</v>
      </c>
    </row>
    <row r="86" spans="1:15" ht="33.75" x14ac:dyDescent="0.25">
      <c r="A86" s="42">
        <v>28</v>
      </c>
      <c r="B86" s="103" t="s">
        <v>93</v>
      </c>
      <c r="C86" s="110" t="s">
        <v>256</v>
      </c>
      <c r="D86" s="6"/>
      <c r="E86" s="6">
        <v>0</v>
      </c>
      <c r="F86" s="6"/>
      <c r="G86" s="6"/>
      <c r="H86" s="6"/>
      <c r="I86" s="6">
        <f t="shared" si="14"/>
        <v>0</v>
      </c>
      <c r="J86" s="6"/>
      <c r="K86" s="25">
        <f t="shared" si="15"/>
        <v>0</v>
      </c>
    </row>
    <row r="87" spans="1:15" ht="22.5" x14ac:dyDescent="0.25">
      <c r="A87" s="42">
        <v>29</v>
      </c>
      <c r="B87" s="103" t="s">
        <v>98</v>
      </c>
      <c r="C87" s="110" t="s">
        <v>256</v>
      </c>
      <c r="D87" s="6">
        <v>0</v>
      </c>
      <c r="E87" s="6">
        <v>0</v>
      </c>
      <c r="F87" s="6"/>
      <c r="G87" s="6"/>
      <c r="H87" s="6"/>
      <c r="I87" s="6">
        <f t="shared" si="14"/>
        <v>0</v>
      </c>
      <c r="J87" s="6"/>
      <c r="K87" s="25">
        <f t="shared" si="15"/>
        <v>0</v>
      </c>
    </row>
    <row r="88" spans="1:15" ht="22.5" x14ac:dyDescent="0.25">
      <c r="A88" s="42">
        <v>30</v>
      </c>
      <c r="B88" s="103" t="s">
        <v>172</v>
      </c>
      <c r="C88" s="110" t="s">
        <v>256</v>
      </c>
      <c r="D88" s="6">
        <v>99750.971773810044</v>
      </c>
      <c r="E88" s="6">
        <v>0</v>
      </c>
      <c r="F88" s="6"/>
      <c r="G88" s="6"/>
      <c r="H88" s="6"/>
      <c r="I88" s="6">
        <f t="shared" si="14"/>
        <v>99750.971773810044</v>
      </c>
      <c r="J88" s="6"/>
      <c r="K88" s="25">
        <f t="shared" si="15"/>
        <v>99750.971773810044</v>
      </c>
    </row>
    <row r="89" spans="1:15" ht="22.5" x14ac:dyDescent="0.25">
      <c r="A89" s="42">
        <v>31</v>
      </c>
      <c r="B89" s="103" t="s">
        <v>99</v>
      </c>
      <c r="C89" s="110" t="s">
        <v>256</v>
      </c>
      <c r="D89" s="6">
        <v>0</v>
      </c>
      <c r="E89" s="6">
        <v>0</v>
      </c>
      <c r="F89" s="6"/>
      <c r="G89" s="6"/>
      <c r="H89" s="6"/>
      <c r="I89" s="6">
        <f t="shared" si="14"/>
        <v>0</v>
      </c>
      <c r="J89" s="6"/>
      <c r="K89" s="25">
        <f t="shared" si="15"/>
        <v>0</v>
      </c>
    </row>
    <row r="90" spans="1:15" ht="45" x14ac:dyDescent="0.25">
      <c r="A90" s="42">
        <v>32</v>
      </c>
      <c r="B90" s="103" t="s">
        <v>100</v>
      </c>
      <c r="C90" s="110" t="s">
        <v>256</v>
      </c>
      <c r="D90" s="6"/>
      <c r="E90" s="6"/>
      <c r="F90" s="6">
        <v>39613.317705994203</v>
      </c>
      <c r="G90" s="6">
        <v>49806.658852997098</v>
      </c>
      <c r="H90" s="6"/>
      <c r="I90" s="6">
        <f t="shared" si="14"/>
        <v>89419.9765589913</v>
      </c>
      <c r="J90" s="6">
        <v>0</v>
      </c>
      <c r="K90" s="25">
        <f t="shared" si="15"/>
        <v>89419.9765589913</v>
      </c>
    </row>
    <row r="91" spans="1:15" ht="45" x14ac:dyDescent="0.25">
      <c r="A91" s="42">
        <v>33</v>
      </c>
      <c r="B91" s="103" t="s">
        <v>171</v>
      </c>
      <c r="C91" s="6" t="s">
        <v>257</v>
      </c>
      <c r="D91" s="6"/>
      <c r="E91" s="6"/>
      <c r="F91" s="6"/>
      <c r="G91" s="6">
        <v>48483.023920890097</v>
      </c>
      <c r="H91" s="6"/>
      <c r="I91" s="6">
        <f t="shared" si="14"/>
        <v>48483.023920890097</v>
      </c>
      <c r="J91" s="6">
        <v>0</v>
      </c>
      <c r="K91" s="25">
        <f t="shared" si="15"/>
        <v>48483.023920890097</v>
      </c>
    </row>
    <row r="92" spans="1:15" ht="22.5" x14ac:dyDescent="0.25">
      <c r="A92" s="42">
        <v>34</v>
      </c>
      <c r="B92" s="103" t="s">
        <v>156</v>
      </c>
      <c r="C92" s="110" t="s">
        <v>256</v>
      </c>
      <c r="D92" s="6"/>
      <c r="E92" s="6"/>
      <c r="F92" s="6"/>
      <c r="G92" s="6"/>
      <c r="H92" s="6"/>
      <c r="I92" s="6">
        <f t="shared" si="14"/>
        <v>0</v>
      </c>
      <c r="J92" s="6"/>
      <c r="K92" s="25">
        <f t="shared" si="15"/>
        <v>0</v>
      </c>
    </row>
    <row r="93" spans="1:15" ht="33.75" x14ac:dyDescent="0.25">
      <c r="A93" s="42">
        <v>35</v>
      </c>
      <c r="B93" s="72" t="s">
        <v>135</v>
      </c>
      <c r="C93" s="110" t="s">
        <v>256</v>
      </c>
      <c r="D93" s="6"/>
      <c r="E93" s="6"/>
      <c r="F93" s="6">
        <v>416260.22828830098</v>
      </c>
      <c r="G93" s="6">
        <v>416260.22828830098</v>
      </c>
      <c r="H93" s="6"/>
      <c r="I93" s="6">
        <f t="shared" si="14"/>
        <v>832520.45657660195</v>
      </c>
      <c r="J93" s="6">
        <v>0</v>
      </c>
      <c r="K93" s="25">
        <f t="shared" si="15"/>
        <v>832520.45657660195</v>
      </c>
    </row>
    <row r="94" spans="1:15" ht="34.5" hidden="1" thickBot="1" x14ac:dyDescent="0.3">
      <c r="A94" s="22">
        <v>36</v>
      </c>
      <c r="B94" s="138" t="s">
        <v>155</v>
      </c>
      <c r="C94" s="135" t="s">
        <v>256</v>
      </c>
      <c r="D94" s="114">
        <v>0</v>
      </c>
      <c r="E94" s="114">
        <v>0</v>
      </c>
      <c r="F94" s="114"/>
      <c r="G94" s="114"/>
      <c r="H94" s="114"/>
      <c r="I94" s="114">
        <f t="shared" si="14"/>
        <v>0</v>
      </c>
      <c r="J94" s="114"/>
      <c r="K94" s="36">
        <f t="shared" si="15"/>
        <v>0</v>
      </c>
      <c r="L94" s="53"/>
      <c r="M94" s="53"/>
      <c r="N94" s="53">
        <f t="shared" ref="N94:O94" si="16">N95-F95</f>
        <v>0</v>
      </c>
      <c r="O94" s="53">
        <f t="shared" si="16"/>
        <v>0</v>
      </c>
    </row>
    <row r="95" spans="1:15" ht="15.75" thickBot="1" x14ac:dyDescent="0.3">
      <c r="A95" s="17"/>
      <c r="B95" s="18" t="s">
        <v>35</v>
      </c>
      <c r="C95" s="19">
        <v>0</v>
      </c>
      <c r="D95" s="19">
        <f t="shared" ref="D95:J95" si="17">SUM(D62:D94)</f>
        <v>99750.971773810044</v>
      </c>
      <c r="E95" s="19">
        <f t="shared" si="17"/>
        <v>20586.453300000001</v>
      </c>
      <c r="F95" s="19">
        <f t="shared" si="17"/>
        <v>764005.99227586575</v>
      </c>
      <c r="G95" s="19">
        <f>SUM(G62:G94)</f>
        <v>1179219.0159494376</v>
      </c>
      <c r="H95" s="19">
        <f t="shared" si="17"/>
        <v>0</v>
      </c>
      <c r="I95" s="139">
        <f t="shared" si="14"/>
        <v>2063562.4332991135</v>
      </c>
      <c r="J95" s="19">
        <f t="shared" si="17"/>
        <v>0</v>
      </c>
      <c r="K95" s="133">
        <f>SUM(K62:K94)</f>
        <v>2063562.4332991131</v>
      </c>
      <c r="N95" s="99">
        <v>764005.99227586575</v>
      </c>
      <c r="O95" s="99">
        <v>1179219.0159494376</v>
      </c>
    </row>
    <row r="96" spans="1:15" ht="122.25" customHeight="1" x14ac:dyDescent="0.25">
      <c r="A96" s="313" t="s">
        <v>191</v>
      </c>
      <c r="B96" s="314"/>
      <c r="C96" s="314"/>
      <c r="D96" s="314"/>
      <c r="E96" s="314"/>
      <c r="F96" s="314"/>
      <c r="G96" s="314"/>
      <c r="H96" s="314"/>
      <c r="I96" s="314"/>
      <c r="J96" s="314"/>
      <c r="K96" s="315"/>
    </row>
    <row r="97" spans="1:12" ht="15" customHeight="1" x14ac:dyDescent="0.25">
      <c r="A97" s="303" t="s">
        <v>0</v>
      </c>
      <c r="B97" s="306" t="s">
        <v>1</v>
      </c>
      <c r="C97" s="272" t="s">
        <v>136</v>
      </c>
      <c r="D97" s="306" t="s">
        <v>184</v>
      </c>
      <c r="E97" s="306"/>
      <c r="F97" s="306"/>
      <c r="G97" s="306"/>
      <c r="H97" s="306"/>
      <c r="I97" s="306"/>
      <c r="J97" s="306"/>
      <c r="K97" s="322" t="s">
        <v>2</v>
      </c>
    </row>
    <row r="98" spans="1:12" x14ac:dyDescent="0.25">
      <c r="A98" s="303"/>
      <c r="B98" s="306"/>
      <c r="C98" s="272"/>
      <c r="D98" s="272">
        <v>2025</v>
      </c>
      <c r="E98" s="272">
        <v>2026</v>
      </c>
      <c r="F98" s="272">
        <v>2027</v>
      </c>
      <c r="G98" s="272">
        <v>2028</v>
      </c>
      <c r="H98" s="272">
        <v>2029</v>
      </c>
      <c r="I98" s="272" t="s">
        <v>183</v>
      </c>
      <c r="J98" s="142" t="s">
        <v>190</v>
      </c>
      <c r="K98" s="322"/>
    </row>
    <row r="99" spans="1:12" x14ac:dyDescent="0.25">
      <c r="A99" s="303"/>
      <c r="B99" s="306"/>
      <c r="C99" s="272"/>
      <c r="D99" s="272"/>
      <c r="E99" s="272"/>
      <c r="F99" s="272"/>
      <c r="G99" s="272"/>
      <c r="H99" s="272"/>
      <c r="I99" s="272"/>
      <c r="J99" s="142" t="s">
        <v>287</v>
      </c>
      <c r="K99" s="322"/>
    </row>
    <row r="100" spans="1:12" ht="22.5" x14ac:dyDescent="0.25">
      <c r="A100" s="42">
        <v>1</v>
      </c>
      <c r="B100" s="103" t="s">
        <v>108</v>
      </c>
      <c r="C100" s="6" t="s">
        <v>256</v>
      </c>
      <c r="D100" s="6">
        <v>25702.171394000001</v>
      </c>
      <c r="E100" s="6">
        <v>25702.171394000001</v>
      </c>
      <c r="F100" s="6"/>
      <c r="G100" s="6"/>
      <c r="H100" s="6"/>
      <c r="I100" s="6">
        <f>D100+E100+F100+G100+H100</f>
        <v>51404.342788000002</v>
      </c>
      <c r="J100" s="6"/>
      <c r="K100" s="25">
        <f>I100+J100</f>
        <v>51404.342788000002</v>
      </c>
    </row>
    <row r="101" spans="1:12" ht="22.5" x14ac:dyDescent="0.25">
      <c r="A101" s="42">
        <v>2</v>
      </c>
      <c r="B101" s="103" t="s">
        <v>103</v>
      </c>
      <c r="C101" s="6" t="s">
        <v>256</v>
      </c>
      <c r="D101" s="6">
        <v>10000</v>
      </c>
      <c r="E101" s="6">
        <v>0</v>
      </c>
      <c r="F101" s="6"/>
      <c r="G101" s="6"/>
      <c r="H101" s="6"/>
      <c r="I101" s="6">
        <f t="shared" ref="I101:I109" si="18">D101+E101+F101+G101+H101</f>
        <v>10000</v>
      </c>
      <c r="J101" s="6"/>
      <c r="K101" s="25">
        <f t="shared" ref="K101:K109" si="19">I101+J101</f>
        <v>10000</v>
      </c>
    </row>
    <row r="102" spans="1:12" ht="22.5" x14ac:dyDescent="0.25">
      <c r="A102" s="42">
        <v>3</v>
      </c>
      <c r="B102" s="103" t="s">
        <v>106</v>
      </c>
      <c r="C102" s="6" t="s">
        <v>256</v>
      </c>
      <c r="D102" s="6">
        <v>0</v>
      </c>
      <c r="E102" s="6">
        <v>0</v>
      </c>
      <c r="F102" s="6"/>
      <c r="G102" s="6"/>
      <c r="H102" s="6"/>
      <c r="I102" s="6">
        <f t="shared" si="18"/>
        <v>0</v>
      </c>
      <c r="J102" s="6"/>
      <c r="K102" s="25">
        <f t="shared" si="19"/>
        <v>0</v>
      </c>
    </row>
    <row r="103" spans="1:12" ht="22.5" x14ac:dyDescent="0.25">
      <c r="A103" s="42">
        <v>4</v>
      </c>
      <c r="B103" s="103" t="s">
        <v>105</v>
      </c>
      <c r="C103" s="6" t="s">
        <v>256</v>
      </c>
      <c r="D103" s="6">
        <v>9246.0076643199991</v>
      </c>
      <c r="E103" s="6">
        <v>0</v>
      </c>
      <c r="F103" s="6"/>
      <c r="G103" s="6"/>
      <c r="H103" s="6"/>
      <c r="I103" s="6">
        <f t="shared" si="18"/>
        <v>9246.0076643199991</v>
      </c>
      <c r="J103" s="6"/>
      <c r="K103" s="25">
        <f t="shared" si="19"/>
        <v>9246.0076643199991</v>
      </c>
    </row>
    <row r="104" spans="1:12" ht="22.5" x14ac:dyDescent="0.25">
      <c r="A104" s="42">
        <v>5</v>
      </c>
      <c r="B104" s="103" t="s">
        <v>104</v>
      </c>
      <c r="C104" s="6" t="s">
        <v>256</v>
      </c>
      <c r="D104" s="6">
        <v>7145.1639978523199</v>
      </c>
      <c r="E104" s="6">
        <v>0</v>
      </c>
      <c r="F104" s="6"/>
      <c r="G104" s="6"/>
      <c r="H104" s="6"/>
      <c r="I104" s="6">
        <f t="shared" si="18"/>
        <v>7145.1639978523199</v>
      </c>
      <c r="J104" s="6"/>
      <c r="K104" s="25">
        <f t="shared" si="19"/>
        <v>7145.1639978523199</v>
      </c>
    </row>
    <row r="105" spans="1:12" ht="22.5" x14ac:dyDescent="0.25">
      <c r="A105" s="42">
        <v>6</v>
      </c>
      <c r="B105" s="103" t="s">
        <v>174</v>
      </c>
      <c r="C105" s="6" t="s">
        <v>256</v>
      </c>
      <c r="D105" s="6">
        <v>60500</v>
      </c>
      <c r="E105" s="6">
        <v>0</v>
      </c>
      <c r="F105" s="6"/>
      <c r="G105" s="6"/>
      <c r="H105" s="6"/>
      <c r="I105" s="6">
        <f t="shared" si="18"/>
        <v>60500</v>
      </c>
      <c r="J105" s="6"/>
      <c r="K105" s="25">
        <f t="shared" si="19"/>
        <v>60500</v>
      </c>
    </row>
    <row r="106" spans="1:12" ht="22.5" hidden="1" x14ac:dyDescent="0.25">
      <c r="A106" s="42">
        <v>7</v>
      </c>
      <c r="B106" s="103" t="s">
        <v>276</v>
      </c>
      <c r="C106" s="6" t="s">
        <v>256</v>
      </c>
      <c r="D106" s="6">
        <v>0</v>
      </c>
      <c r="E106" s="6">
        <v>0</v>
      </c>
      <c r="F106" s="6"/>
      <c r="G106" s="6"/>
      <c r="H106" s="6"/>
      <c r="I106" s="6">
        <f t="shared" si="18"/>
        <v>0</v>
      </c>
      <c r="J106" s="6"/>
      <c r="K106" s="25">
        <f t="shared" si="19"/>
        <v>0</v>
      </c>
    </row>
    <row r="107" spans="1:12" ht="22.5" hidden="1" x14ac:dyDescent="0.25">
      <c r="A107" s="42">
        <v>8</v>
      </c>
      <c r="B107" s="103" t="s">
        <v>70</v>
      </c>
      <c r="C107" s="6" t="s">
        <v>256</v>
      </c>
      <c r="D107" s="6">
        <v>0</v>
      </c>
      <c r="E107" s="6">
        <v>0</v>
      </c>
      <c r="F107" s="6"/>
      <c r="G107" s="6"/>
      <c r="H107" s="6"/>
      <c r="I107" s="6">
        <f t="shared" si="18"/>
        <v>0</v>
      </c>
      <c r="J107" s="6"/>
      <c r="K107" s="25">
        <f t="shared" si="19"/>
        <v>0</v>
      </c>
    </row>
    <row r="108" spans="1:12" ht="22.5" hidden="1" x14ac:dyDescent="0.25">
      <c r="A108" s="42">
        <v>9</v>
      </c>
      <c r="B108" s="103" t="s">
        <v>71</v>
      </c>
      <c r="C108" s="6" t="s">
        <v>256</v>
      </c>
      <c r="D108" s="6">
        <v>0</v>
      </c>
      <c r="E108" s="6">
        <v>0</v>
      </c>
      <c r="F108" s="6"/>
      <c r="G108" s="6"/>
      <c r="H108" s="6"/>
      <c r="I108" s="6">
        <f t="shared" si="18"/>
        <v>0</v>
      </c>
      <c r="J108" s="6"/>
      <c r="K108" s="25">
        <f t="shared" si="19"/>
        <v>0</v>
      </c>
    </row>
    <row r="109" spans="1:12" ht="23.25" thickBot="1" x14ac:dyDescent="0.3">
      <c r="A109" s="172">
        <v>10</v>
      </c>
      <c r="B109" s="152" t="s">
        <v>277</v>
      </c>
      <c r="C109" s="112" t="s">
        <v>256</v>
      </c>
      <c r="D109" s="112">
        <v>55000</v>
      </c>
      <c r="E109" s="112">
        <v>0</v>
      </c>
      <c r="F109" s="112"/>
      <c r="G109" s="112"/>
      <c r="H109" s="112"/>
      <c r="I109" s="112">
        <f t="shared" si="18"/>
        <v>55000</v>
      </c>
      <c r="J109" s="112"/>
      <c r="K109" s="31">
        <f t="shared" si="19"/>
        <v>55000</v>
      </c>
    </row>
    <row r="110" spans="1:12" ht="15.75" thickBot="1" x14ac:dyDescent="0.3">
      <c r="A110" s="189"/>
      <c r="B110" s="29" t="s">
        <v>9</v>
      </c>
      <c r="C110" s="43">
        <v>0</v>
      </c>
      <c r="D110" s="47">
        <f t="shared" ref="D110:I110" si="20">SUM(D100:D109)</f>
        <v>167593.34305617231</v>
      </c>
      <c r="E110" s="47">
        <f t="shared" si="20"/>
        <v>25702.171394000001</v>
      </c>
      <c r="F110" s="47">
        <f t="shared" si="20"/>
        <v>0</v>
      </c>
      <c r="G110" s="47">
        <f t="shared" si="20"/>
        <v>0</v>
      </c>
      <c r="H110" s="47">
        <f t="shared" si="20"/>
        <v>0</v>
      </c>
      <c r="I110" s="47">
        <f t="shared" si="20"/>
        <v>193295.51445017231</v>
      </c>
      <c r="J110" s="47">
        <f t="shared" ref="J110" si="21">SUM(J100:J106)</f>
        <v>0</v>
      </c>
      <c r="K110" s="34">
        <f>SUM(K100:K109)</f>
        <v>193295.51445017231</v>
      </c>
      <c r="L110" s="53"/>
    </row>
    <row r="111" spans="1:12" ht="147" customHeight="1" thickBot="1" x14ac:dyDescent="0.3">
      <c r="A111" s="309" t="s">
        <v>192</v>
      </c>
      <c r="B111" s="309"/>
      <c r="C111" s="309"/>
      <c r="D111" s="309"/>
      <c r="E111" s="309"/>
      <c r="F111" s="309"/>
      <c r="G111" s="309"/>
      <c r="H111" s="309"/>
      <c r="I111" s="309"/>
      <c r="J111" s="309"/>
      <c r="K111" s="309"/>
    </row>
    <row r="112" spans="1:12" ht="18.75" customHeight="1" x14ac:dyDescent="0.25">
      <c r="A112" s="281" t="s">
        <v>311</v>
      </c>
      <c r="B112" s="284" t="s">
        <v>1</v>
      </c>
      <c r="C112" s="287" t="s">
        <v>136</v>
      </c>
      <c r="D112" s="297" t="s">
        <v>184</v>
      </c>
      <c r="E112" s="297"/>
      <c r="F112" s="297"/>
      <c r="G112" s="297"/>
      <c r="H112" s="297"/>
      <c r="I112" s="297"/>
      <c r="J112" s="298"/>
      <c r="K112" s="290" t="s">
        <v>2</v>
      </c>
    </row>
    <row r="113" spans="1:13" ht="18.75" customHeight="1" x14ac:dyDescent="0.25">
      <c r="A113" s="303"/>
      <c r="B113" s="285"/>
      <c r="C113" s="288"/>
      <c r="D113" s="272">
        <v>2025</v>
      </c>
      <c r="E113" s="272">
        <v>2026</v>
      </c>
      <c r="F113" s="272">
        <v>2027</v>
      </c>
      <c r="G113" s="272">
        <v>2028</v>
      </c>
      <c r="H113" s="272">
        <v>2029</v>
      </c>
      <c r="I113" s="272" t="s">
        <v>183</v>
      </c>
      <c r="J113" s="86" t="s">
        <v>190</v>
      </c>
      <c r="K113" s="291"/>
    </row>
    <row r="114" spans="1:13" ht="18" customHeight="1" thickBot="1" x14ac:dyDescent="0.3">
      <c r="A114" s="283"/>
      <c r="B114" s="286"/>
      <c r="C114" s="289"/>
      <c r="D114" s="273"/>
      <c r="E114" s="273"/>
      <c r="F114" s="273"/>
      <c r="G114" s="273"/>
      <c r="H114" s="273"/>
      <c r="I114" s="273"/>
      <c r="J114" s="87" t="s">
        <v>287</v>
      </c>
      <c r="K114" s="292"/>
    </row>
    <row r="115" spans="1:13" ht="18" customHeight="1" thickBot="1" x14ac:dyDescent="0.3">
      <c r="A115" s="106"/>
      <c r="B115" s="299" t="s">
        <v>193</v>
      </c>
      <c r="C115" s="300"/>
      <c r="D115" s="300"/>
      <c r="E115" s="300"/>
      <c r="F115" s="300"/>
      <c r="G115" s="300"/>
      <c r="H115" s="300"/>
      <c r="I115" s="300"/>
      <c r="J115" s="300"/>
      <c r="K115" s="301"/>
    </row>
    <row r="116" spans="1:13" ht="78.75" x14ac:dyDescent="0.25">
      <c r="A116" s="193" t="s">
        <v>216</v>
      </c>
      <c r="B116" s="51" t="s">
        <v>289</v>
      </c>
      <c r="C116" s="21" t="s">
        <v>283</v>
      </c>
      <c r="D116" s="21">
        <v>482477.2337727999</v>
      </c>
      <c r="E116" s="21">
        <v>100000</v>
      </c>
      <c r="F116" s="21"/>
      <c r="G116" s="21"/>
      <c r="H116" s="21">
        <v>446654.71641600004</v>
      </c>
      <c r="I116" s="21">
        <f>D116+E116+F116+G116+H116</f>
        <v>1029131.9501887999</v>
      </c>
      <c r="J116" s="194"/>
      <c r="K116" s="122">
        <f t="shared" ref="K116:K127" si="22">I116+J116</f>
        <v>1029131.9501887999</v>
      </c>
    </row>
    <row r="117" spans="1:13" ht="67.5" x14ac:dyDescent="0.25">
      <c r="A117" s="76" t="s">
        <v>229</v>
      </c>
      <c r="B117" s="7" t="s">
        <v>290</v>
      </c>
      <c r="C117" s="6" t="s">
        <v>283</v>
      </c>
      <c r="D117" s="6">
        <v>55516.280467200515</v>
      </c>
      <c r="E117" s="6">
        <v>483788.07576000009</v>
      </c>
      <c r="F117" s="6">
        <v>497695.66372799961</v>
      </c>
      <c r="G117" s="6"/>
      <c r="H117" s="6"/>
      <c r="I117" s="6">
        <f>D117+E117+F117+G117+H117</f>
        <v>1037000.0199552001</v>
      </c>
      <c r="J117" s="195"/>
      <c r="K117" s="24">
        <f t="shared" si="22"/>
        <v>1037000.0199552001</v>
      </c>
    </row>
    <row r="118" spans="1:13" ht="67.5" x14ac:dyDescent="0.25">
      <c r="A118" s="76" t="s">
        <v>231</v>
      </c>
      <c r="B118" s="7" t="s">
        <v>291</v>
      </c>
      <c r="C118" s="6" t="s">
        <v>283</v>
      </c>
      <c r="D118" s="6"/>
      <c r="E118" s="6"/>
      <c r="F118" s="6">
        <v>74886.063345600516</v>
      </c>
      <c r="G118" s="6">
        <v>520488.71135728015</v>
      </c>
      <c r="H118" s="6">
        <v>64345.816627199587</v>
      </c>
      <c r="I118" s="6">
        <f t="shared" ref="I118:I127" si="23">D118+E118+F118+G118+H118</f>
        <v>659720.59133008029</v>
      </c>
      <c r="J118" s="195"/>
      <c r="K118" s="24">
        <f t="shared" si="22"/>
        <v>659720.59133008029</v>
      </c>
    </row>
    <row r="119" spans="1:13" ht="78.75" x14ac:dyDescent="0.25">
      <c r="A119" s="76" t="s">
        <v>221</v>
      </c>
      <c r="B119" s="7" t="s">
        <v>292</v>
      </c>
      <c r="C119" s="6" t="s">
        <v>283</v>
      </c>
      <c r="D119" s="6">
        <v>578519.68070400006</v>
      </c>
      <c r="E119" s="6">
        <v>78721.926012800104</v>
      </c>
      <c r="F119" s="6"/>
      <c r="G119" s="6"/>
      <c r="H119" s="6"/>
      <c r="I119" s="6">
        <f t="shared" si="23"/>
        <v>657241.60671680013</v>
      </c>
      <c r="J119" s="195"/>
      <c r="K119" s="24">
        <f t="shared" si="22"/>
        <v>657241.60671680013</v>
      </c>
    </row>
    <row r="120" spans="1:13" ht="56.25" x14ac:dyDescent="0.25">
      <c r="A120" s="76" t="s">
        <v>239</v>
      </c>
      <c r="B120" s="7" t="s">
        <v>293</v>
      </c>
      <c r="C120" s="6" t="s">
        <v>283</v>
      </c>
      <c r="D120" s="6">
        <v>493108.42784000002</v>
      </c>
      <c r="E120" s="6">
        <v>0</v>
      </c>
      <c r="F120" s="6">
        <v>0</v>
      </c>
      <c r="G120" s="6"/>
      <c r="H120" s="6"/>
      <c r="I120" s="6">
        <f t="shared" si="23"/>
        <v>493108.42784000002</v>
      </c>
      <c r="J120" s="195"/>
      <c r="K120" s="24">
        <f t="shared" si="22"/>
        <v>493108.42784000002</v>
      </c>
    </row>
    <row r="121" spans="1:13" ht="56.25" x14ac:dyDescent="0.25">
      <c r="A121" s="76" t="s">
        <v>295</v>
      </c>
      <c r="B121" s="7" t="s">
        <v>294</v>
      </c>
      <c r="C121" s="6" t="s">
        <v>283</v>
      </c>
      <c r="D121" s="123"/>
      <c r="E121" s="6"/>
      <c r="F121" s="6"/>
      <c r="G121" s="6">
        <v>5560.3644140000015</v>
      </c>
      <c r="H121" s="6">
        <v>39713.903552000003</v>
      </c>
      <c r="I121" s="6">
        <f>D121+E121+F121+G121+H121</f>
        <v>45274.267966000007</v>
      </c>
      <c r="J121" s="195"/>
      <c r="K121" s="24">
        <f t="shared" si="22"/>
        <v>45274.267966000007</v>
      </c>
    </row>
    <row r="122" spans="1:13" ht="56.25" x14ac:dyDescent="0.25">
      <c r="A122" s="76" t="s">
        <v>297</v>
      </c>
      <c r="B122" s="7" t="s">
        <v>296</v>
      </c>
      <c r="C122" s="6" t="s">
        <v>283</v>
      </c>
      <c r="D122" s="6"/>
      <c r="E122" s="6"/>
      <c r="F122" s="6">
        <v>25493.34288</v>
      </c>
      <c r="G122" s="6">
        <v>321031.17724320001</v>
      </c>
      <c r="H122" s="6">
        <v>477544.92386560008</v>
      </c>
      <c r="I122" s="6">
        <f t="shared" si="23"/>
        <v>824069.44398880005</v>
      </c>
      <c r="J122" s="195"/>
      <c r="K122" s="24">
        <f t="shared" si="22"/>
        <v>824069.44398880005</v>
      </c>
    </row>
    <row r="123" spans="1:13" ht="56.25" x14ac:dyDescent="0.25">
      <c r="A123" s="76" t="s">
        <v>299</v>
      </c>
      <c r="B123" s="7" t="s">
        <v>300</v>
      </c>
      <c r="C123" s="6" t="s">
        <v>283</v>
      </c>
      <c r="D123" s="6"/>
      <c r="E123" s="6"/>
      <c r="F123" s="6"/>
      <c r="G123" s="6"/>
      <c r="H123" s="6">
        <v>54819.116800000011</v>
      </c>
      <c r="I123" s="6">
        <f t="shared" si="23"/>
        <v>54819.116800000011</v>
      </c>
      <c r="J123" s="195"/>
      <c r="K123" s="24">
        <f t="shared" si="22"/>
        <v>54819.116800000011</v>
      </c>
    </row>
    <row r="124" spans="1:13" ht="45" x14ac:dyDescent="0.25">
      <c r="A124" s="76" t="s">
        <v>302</v>
      </c>
      <c r="B124" s="7" t="s">
        <v>301</v>
      </c>
      <c r="C124" s="6" t="s">
        <v>283</v>
      </c>
      <c r="D124" s="6"/>
      <c r="E124" s="6"/>
      <c r="F124" s="6"/>
      <c r="G124" s="6"/>
      <c r="H124" s="6"/>
      <c r="I124" s="6">
        <f t="shared" si="23"/>
        <v>0</v>
      </c>
      <c r="J124" s="195">
        <v>233489.024</v>
      </c>
      <c r="K124" s="24">
        <f t="shared" si="22"/>
        <v>233489.024</v>
      </c>
    </row>
    <row r="125" spans="1:13" ht="45" x14ac:dyDescent="0.25">
      <c r="A125" s="76" t="s">
        <v>303</v>
      </c>
      <c r="B125" s="7" t="s">
        <v>304</v>
      </c>
      <c r="C125" s="6" t="s">
        <v>283</v>
      </c>
      <c r="D125" s="6"/>
      <c r="E125" s="6"/>
      <c r="F125" s="6"/>
      <c r="G125" s="6"/>
      <c r="H125" s="6"/>
      <c r="I125" s="6">
        <f t="shared" si="23"/>
        <v>0</v>
      </c>
      <c r="J125" s="195">
        <v>517050.26939076948</v>
      </c>
      <c r="K125" s="24">
        <f t="shared" si="22"/>
        <v>517050.26939076948</v>
      </c>
    </row>
    <row r="126" spans="1:13" ht="45" x14ac:dyDescent="0.25">
      <c r="A126" s="76" t="s">
        <v>305</v>
      </c>
      <c r="B126" s="7" t="s">
        <v>306</v>
      </c>
      <c r="C126" s="6" t="s">
        <v>283</v>
      </c>
      <c r="D126" s="6"/>
      <c r="E126" s="6"/>
      <c r="F126" s="6"/>
      <c r="G126" s="6"/>
      <c r="H126" s="6"/>
      <c r="I126" s="6">
        <f t="shared" si="23"/>
        <v>0</v>
      </c>
      <c r="J126" s="195">
        <v>341566.949009531</v>
      </c>
      <c r="K126" s="24">
        <f t="shared" si="22"/>
        <v>341566.949009531</v>
      </c>
    </row>
    <row r="127" spans="1:13" ht="45.75" thickBot="1" x14ac:dyDescent="0.3">
      <c r="A127" s="22">
        <v>10</v>
      </c>
      <c r="B127" s="52" t="s">
        <v>298</v>
      </c>
      <c r="C127" s="114" t="s">
        <v>283</v>
      </c>
      <c r="D127" s="114">
        <v>0</v>
      </c>
      <c r="E127" s="114">
        <v>0</v>
      </c>
      <c r="F127" s="114">
        <v>0</v>
      </c>
      <c r="G127" s="114">
        <v>31367.450440000001</v>
      </c>
      <c r="H127" s="114">
        <v>583222.23815680074</v>
      </c>
      <c r="I127" s="114">
        <f t="shared" si="23"/>
        <v>614589.68859680078</v>
      </c>
      <c r="J127" s="190">
        <v>1203351.7575997016</v>
      </c>
      <c r="K127" s="136">
        <f t="shared" si="22"/>
        <v>1817941.4461965025</v>
      </c>
    </row>
    <row r="128" spans="1:13" ht="16.5" thickBot="1" x14ac:dyDescent="0.3">
      <c r="A128" s="69"/>
      <c r="B128" s="70" t="s">
        <v>9</v>
      </c>
      <c r="C128" s="70"/>
      <c r="D128" s="44">
        <f t="shared" ref="D128:K128" si="24">SUM(D116:D127)</f>
        <v>1609621.6227840004</v>
      </c>
      <c r="E128" s="44">
        <f t="shared" si="24"/>
        <v>662510.00177280023</v>
      </c>
      <c r="F128" s="44">
        <f t="shared" si="24"/>
        <v>598075.06995360018</v>
      </c>
      <c r="G128" s="44">
        <f t="shared" si="24"/>
        <v>878447.70345448016</v>
      </c>
      <c r="H128" s="44">
        <f t="shared" si="24"/>
        <v>1666300.7154176002</v>
      </c>
      <c r="I128" s="44">
        <f t="shared" si="24"/>
        <v>5414955.113382481</v>
      </c>
      <c r="J128" s="44">
        <f t="shared" si="24"/>
        <v>2295458.0000000019</v>
      </c>
      <c r="K128" s="137">
        <f t="shared" si="24"/>
        <v>7710413.1133824829</v>
      </c>
      <c r="L128" s="53"/>
      <c r="M128" s="12"/>
    </row>
    <row r="129" spans="1:17" ht="136.5" customHeight="1" thickBot="1" x14ac:dyDescent="0.3">
      <c r="A129" s="302" t="s">
        <v>194</v>
      </c>
      <c r="B129" s="302"/>
      <c r="C129" s="302"/>
      <c r="D129" s="302"/>
      <c r="E129" s="302"/>
      <c r="F129" s="302"/>
      <c r="G129" s="302"/>
      <c r="H129" s="302"/>
      <c r="I129" s="302"/>
      <c r="J129" s="302"/>
      <c r="K129" s="302"/>
    </row>
    <row r="130" spans="1:17" ht="18.75" customHeight="1" x14ac:dyDescent="0.25">
      <c r="A130" s="281" t="s">
        <v>311</v>
      </c>
      <c r="B130" s="284" t="s">
        <v>1</v>
      </c>
      <c r="C130" s="287" t="s">
        <v>136</v>
      </c>
      <c r="D130" s="297" t="s">
        <v>184</v>
      </c>
      <c r="E130" s="297"/>
      <c r="F130" s="297"/>
      <c r="G130" s="297"/>
      <c r="H130" s="297"/>
      <c r="I130" s="297"/>
      <c r="J130" s="298"/>
      <c r="K130" s="290" t="s">
        <v>2</v>
      </c>
    </row>
    <row r="131" spans="1:17" ht="18.75" customHeight="1" x14ac:dyDescent="0.25">
      <c r="A131" s="303"/>
      <c r="B131" s="285"/>
      <c r="C131" s="288"/>
      <c r="D131" s="272">
        <v>2025</v>
      </c>
      <c r="E131" s="272">
        <v>2026</v>
      </c>
      <c r="F131" s="272">
        <v>2027</v>
      </c>
      <c r="G131" s="272">
        <v>2028</v>
      </c>
      <c r="H131" s="272">
        <v>2029</v>
      </c>
      <c r="I131" s="272" t="s">
        <v>183</v>
      </c>
      <c r="J131" s="86" t="s">
        <v>190</v>
      </c>
      <c r="K131" s="291"/>
    </row>
    <row r="132" spans="1:17" ht="18" customHeight="1" thickBot="1" x14ac:dyDescent="0.3">
      <c r="A132" s="304"/>
      <c r="B132" s="285"/>
      <c r="C132" s="288"/>
      <c r="D132" s="305"/>
      <c r="E132" s="305"/>
      <c r="F132" s="305"/>
      <c r="G132" s="305"/>
      <c r="H132" s="305"/>
      <c r="I132" s="305"/>
      <c r="J132" s="93" t="s">
        <v>287</v>
      </c>
      <c r="K132" s="291"/>
    </row>
    <row r="133" spans="1:17" ht="33.75" x14ac:dyDescent="0.25">
      <c r="A133" s="40">
        <v>1</v>
      </c>
      <c r="B133" s="51" t="s">
        <v>176</v>
      </c>
      <c r="C133" s="134" t="s">
        <v>256</v>
      </c>
      <c r="D133" s="125">
        <v>25782</v>
      </c>
      <c r="E133" s="125">
        <v>25797</v>
      </c>
      <c r="F133" s="125">
        <v>26281</v>
      </c>
      <c r="G133" s="125">
        <v>25253</v>
      </c>
      <c r="H133" s="125"/>
      <c r="I133" s="125">
        <f>D133+E133+F133+G133+H133</f>
        <v>103113</v>
      </c>
      <c r="J133" s="191">
        <v>0</v>
      </c>
      <c r="K133" s="126">
        <f>I133+J133</f>
        <v>103113</v>
      </c>
    </row>
    <row r="134" spans="1:17" ht="34.5" thickBot="1" x14ac:dyDescent="0.3">
      <c r="A134" s="22">
        <v>2</v>
      </c>
      <c r="B134" s="52" t="s">
        <v>177</v>
      </c>
      <c r="C134" s="135" t="s">
        <v>256</v>
      </c>
      <c r="D134" s="127">
        <v>15668</v>
      </c>
      <c r="E134" s="127">
        <v>15662</v>
      </c>
      <c r="F134" s="127">
        <v>10261.5</v>
      </c>
      <c r="G134" s="127">
        <v>8136.5</v>
      </c>
      <c r="H134" s="127"/>
      <c r="I134" s="127">
        <f>D134+E134+F134+G134+H134</f>
        <v>49728</v>
      </c>
      <c r="J134" s="192">
        <v>0</v>
      </c>
      <c r="K134" s="128">
        <f>I134+J134</f>
        <v>49728</v>
      </c>
    </row>
    <row r="135" spans="1:17" ht="16.5" thickBot="1" x14ac:dyDescent="0.3">
      <c r="A135" s="69"/>
      <c r="B135" s="70" t="s">
        <v>9</v>
      </c>
      <c r="C135" s="70"/>
      <c r="D135" s="85">
        <f t="shared" ref="D135:K135" si="25">SUM(D133:D134)</f>
        <v>41450</v>
      </c>
      <c r="E135" s="85">
        <f t="shared" si="25"/>
        <v>41459</v>
      </c>
      <c r="F135" s="143">
        <f t="shared" si="25"/>
        <v>36542.5</v>
      </c>
      <c r="G135" s="143">
        <f>SUM(G133:G134)</f>
        <v>33389.5</v>
      </c>
      <c r="H135" s="143">
        <f>SUM(H133:H134)</f>
        <v>0</v>
      </c>
      <c r="I135" s="187">
        <f>D135+E135+F135+G135+H135</f>
        <v>152841</v>
      </c>
      <c r="J135" s="85">
        <f>SUM(J133:J134)</f>
        <v>0</v>
      </c>
      <c r="K135" s="188">
        <f t="shared" si="25"/>
        <v>152841</v>
      </c>
    </row>
    <row r="136" spans="1:17" ht="16.5" thickBot="1" x14ac:dyDescent="0.3">
      <c r="A136" s="94"/>
      <c r="B136" s="95"/>
      <c r="C136" s="95"/>
      <c r="D136" s="96"/>
      <c r="E136" s="96"/>
      <c r="F136" s="96"/>
      <c r="G136" s="96"/>
      <c r="H136" s="96"/>
      <c r="I136" s="96"/>
      <c r="J136" s="96"/>
      <c r="K136" s="96"/>
    </row>
    <row r="137" spans="1:17" ht="16.5" thickBot="1" x14ac:dyDescent="0.3">
      <c r="A137" s="94"/>
      <c r="B137" s="50" t="s">
        <v>195</v>
      </c>
      <c r="C137" s="50"/>
      <c r="D137" s="54">
        <f t="shared" ref="D137:K137" si="26">D135+D128+D110+D95+D55</f>
        <v>2500640.308541168</v>
      </c>
      <c r="E137" s="54">
        <f t="shared" si="26"/>
        <v>781828.60484120017</v>
      </c>
      <c r="F137" s="54">
        <f t="shared" si="26"/>
        <v>1449131.238810261</v>
      </c>
      <c r="G137" s="54">
        <f t="shared" si="26"/>
        <v>2104172.2258039177</v>
      </c>
      <c r="H137" s="54">
        <f t="shared" si="26"/>
        <v>1666300.7154176002</v>
      </c>
      <c r="I137" s="54">
        <f t="shared" si="26"/>
        <v>8502073.0934141465</v>
      </c>
      <c r="J137" s="54">
        <f t="shared" si="26"/>
        <v>2295458.0000000019</v>
      </c>
      <c r="K137" s="54">
        <f t="shared" si="26"/>
        <v>10797531.093414148</v>
      </c>
      <c r="M137" s="12"/>
    </row>
    <row r="138" spans="1:17" ht="18.75" x14ac:dyDescent="0.3">
      <c r="Q138" s="115"/>
    </row>
    <row r="140" spans="1:17" ht="20.25" x14ac:dyDescent="0.3">
      <c r="B140" s="116" t="s">
        <v>255</v>
      </c>
      <c r="I140" s="116" t="s">
        <v>245</v>
      </c>
    </row>
    <row r="141" spans="1:17" ht="20.25" x14ac:dyDescent="0.3">
      <c r="I141" s="116" t="s">
        <v>246</v>
      </c>
    </row>
    <row r="142" spans="1:17" ht="20.25" customHeight="1" x14ac:dyDescent="0.3">
      <c r="B142" s="117" t="s">
        <v>253</v>
      </c>
      <c r="I142" s="129" t="s">
        <v>247</v>
      </c>
      <c r="J142" s="118"/>
      <c r="K142" s="118"/>
    </row>
    <row r="146" spans="4:11" x14ac:dyDescent="0.25">
      <c r="D146" s="12"/>
      <c r="E146" s="12"/>
      <c r="F146" s="12"/>
      <c r="G146" s="12"/>
      <c r="H146" s="12"/>
      <c r="I146" s="12"/>
      <c r="J146" s="12"/>
      <c r="K146" s="12"/>
    </row>
  </sheetData>
  <mergeCells count="69">
    <mergeCell ref="F113:F114"/>
    <mergeCell ref="D3:K3"/>
    <mergeCell ref="B5:K5"/>
    <mergeCell ref="B57:K57"/>
    <mergeCell ref="B46:K46"/>
    <mergeCell ref="B11:K11"/>
    <mergeCell ref="B10:K10"/>
    <mergeCell ref="B16:K16"/>
    <mergeCell ref="B49:K49"/>
    <mergeCell ref="G8:G9"/>
    <mergeCell ref="H8:H9"/>
    <mergeCell ref="K97:K99"/>
    <mergeCell ref="F98:F99"/>
    <mergeCell ref="I98:I99"/>
    <mergeCell ref="G98:G99"/>
    <mergeCell ref="H98:H99"/>
    <mergeCell ref="A7:A9"/>
    <mergeCell ref="B7:B9"/>
    <mergeCell ref="A96:K96"/>
    <mergeCell ref="D8:D9"/>
    <mergeCell ref="E8:E9"/>
    <mergeCell ref="F8:F9"/>
    <mergeCell ref="I8:I9"/>
    <mergeCell ref="A58:A60"/>
    <mergeCell ref="B58:B60"/>
    <mergeCell ref="C58:C60"/>
    <mergeCell ref="K7:K9"/>
    <mergeCell ref="B52:K52"/>
    <mergeCell ref="C7:C9"/>
    <mergeCell ref="D7:J7"/>
    <mergeCell ref="F59:F60"/>
    <mergeCell ref="K58:K60"/>
    <mergeCell ref="A97:A99"/>
    <mergeCell ref="B97:B99"/>
    <mergeCell ref="C97:C99"/>
    <mergeCell ref="A61:B61"/>
    <mergeCell ref="E59:E60"/>
    <mergeCell ref="D59:D60"/>
    <mergeCell ref="D98:D99"/>
    <mergeCell ref="E98:E99"/>
    <mergeCell ref="I113:I114"/>
    <mergeCell ref="G113:G114"/>
    <mergeCell ref="H113:H114"/>
    <mergeCell ref="D58:J58"/>
    <mergeCell ref="D97:J97"/>
    <mergeCell ref="D112:J112"/>
    <mergeCell ref="I59:I60"/>
    <mergeCell ref="G59:G60"/>
    <mergeCell ref="H59:H60"/>
    <mergeCell ref="A111:K111"/>
    <mergeCell ref="A112:A114"/>
    <mergeCell ref="B112:B114"/>
    <mergeCell ref="C112:C114"/>
    <mergeCell ref="K112:K114"/>
    <mergeCell ref="D113:D114"/>
    <mergeCell ref="E113:E114"/>
    <mergeCell ref="D130:J130"/>
    <mergeCell ref="B115:K115"/>
    <mergeCell ref="A129:K129"/>
    <mergeCell ref="A130:A132"/>
    <mergeCell ref="B130:B132"/>
    <mergeCell ref="C130:C132"/>
    <mergeCell ref="K130:K132"/>
    <mergeCell ref="D131:D132"/>
    <mergeCell ref="E131:E132"/>
    <mergeCell ref="F131:F132"/>
    <mergeCell ref="I131:I132"/>
    <mergeCell ref="G131:G132"/>
    <mergeCell ref="H131:H132"/>
  </mergeCells>
  <pageMargins left="0" right="0" top="0" bottom="0" header="0.31496062992125984" footer="0.31496062992125984"/>
  <pageSetup paperSize="9" scale="67" fitToHeight="10" orientation="landscape" r:id="rId1"/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6 целевые показатели</vt:lpstr>
      <vt:lpstr>7 финансирование водоснабжение</vt:lpstr>
      <vt:lpstr>9 финансирование канализация</vt:lpstr>
      <vt:lpstr>'6 целевые показатели'!Заголовки_для_печати</vt:lpstr>
      <vt:lpstr>'7 финансирование водоснабжение'!Заголовки_для_печати</vt:lpstr>
      <vt:lpstr>'9 финансирование канализация'!Заголовки_для_печати</vt:lpstr>
      <vt:lpstr>'7 финансирование водоснабжение'!Область_печати</vt:lpstr>
      <vt:lpstr>'9 финансирование канализация'!Область_печати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2025-03-31T09:22:48Z</dcterms:modified>
</cp:coreProperties>
</file>